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245"/>
  </bookViews>
  <sheets>
    <sheet name="CREDIT NOU 9 m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amg2">#N/A</definedName>
    <definedName name="______amg3">#N/A</definedName>
    <definedName name="_____amg2">#N/A</definedName>
    <definedName name="_____amg3">#N/A</definedName>
    <definedName name="____amg2">#N/A</definedName>
    <definedName name="____amg3">#N/A</definedName>
    <definedName name="___amg2">#N/A</definedName>
    <definedName name="___amg3">#N/A</definedName>
    <definedName name="__amg2">#N/A</definedName>
    <definedName name="__amg3">#N/A</definedName>
    <definedName name="_amg2">#N/A</definedName>
    <definedName name="_amg3">#N/A</definedName>
    <definedName name="a">#N/A</definedName>
    <definedName name="a_10">#N/A</definedName>
    <definedName name="a_11">#N/A</definedName>
    <definedName name="a_12">#N/A</definedName>
    <definedName name="a_14">#N/A</definedName>
    <definedName name="a_15">#N/A</definedName>
    <definedName name="a_16">#N/A</definedName>
    <definedName name="a_17">#N/A</definedName>
    <definedName name="a_2">#N/A</definedName>
    <definedName name="a_3">#N/A</definedName>
    <definedName name="a_4">#N/A</definedName>
    <definedName name="a_5">#N/A</definedName>
    <definedName name="a_6">#N/A</definedName>
    <definedName name="a_7">#N/A</definedName>
    <definedName name="a_8">#N/A</definedName>
    <definedName name="a_9">#N/A</definedName>
    <definedName name="aaa" localSheetId="0" hidden="1">{#N/A,#N/A,FALSE,"Fund-II"}</definedName>
    <definedName name="aaa" hidden="1">{#N/A,#N/A,FALSE,"Fund-II"}</definedName>
    <definedName name="AllTables">#N/A</definedName>
    <definedName name="AllTables_10">#N/A</definedName>
    <definedName name="AllTables_11">#N/A</definedName>
    <definedName name="AllTables_12">#N/A</definedName>
    <definedName name="AllTables_14">#N/A</definedName>
    <definedName name="AllTables_15">#N/A</definedName>
    <definedName name="AllTables_16">#N/A</definedName>
    <definedName name="AllTables_17">#N/A</definedName>
    <definedName name="AllTables_2">#N/A</definedName>
    <definedName name="AllTables_3">#N/A</definedName>
    <definedName name="AllTables_4">#N/A</definedName>
    <definedName name="AllTables_5">#N/A</definedName>
    <definedName name="AllTables_6">#N/A</definedName>
    <definedName name="AllTables_7">#N/A</definedName>
    <definedName name="AllTables_8">#N/A</definedName>
    <definedName name="AllTables_9">#N/A</definedName>
    <definedName name="amg">#N/A</definedName>
    <definedName name="amg_10">#N/A</definedName>
    <definedName name="amg_11">#N/A</definedName>
    <definedName name="amg_12">#N/A</definedName>
    <definedName name="amg_14">#N/A</definedName>
    <definedName name="amg_15">#N/A</definedName>
    <definedName name="amg_16">#N/A</definedName>
    <definedName name="amg_17">#N/A</definedName>
    <definedName name="amg_2">#N/A</definedName>
    <definedName name="amg_3">#N/A</definedName>
    <definedName name="amg_4">#N/A</definedName>
    <definedName name="amg_5">#N/A</definedName>
    <definedName name="amg_6">#N/A</definedName>
    <definedName name="amg_7">#N/A</definedName>
    <definedName name="amg_8">#N/A</definedName>
    <definedName name="amg_9">#N/A</definedName>
    <definedName name="amg2_10">#N/A</definedName>
    <definedName name="amg2_11">#N/A</definedName>
    <definedName name="amg2_12">#N/A</definedName>
    <definedName name="amg2_14">#N/A</definedName>
    <definedName name="amg2_15">#N/A</definedName>
    <definedName name="amg2_16">#N/A</definedName>
    <definedName name="amg2_17">#N/A</definedName>
    <definedName name="amg2_2">#N/A</definedName>
    <definedName name="amg2_3">#N/A</definedName>
    <definedName name="amg2_4">#N/A</definedName>
    <definedName name="amg2_5">#N/A</definedName>
    <definedName name="amg2_6">#N/A</definedName>
    <definedName name="amg2_7">#N/A</definedName>
    <definedName name="amg2_8">#N/A</definedName>
    <definedName name="amg2_9">#N/A</definedName>
    <definedName name="amg3_10">#N/A</definedName>
    <definedName name="amg3_11">#N/A</definedName>
    <definedName name="amg3_12">#N/A</definedName>
    <definedName name="amg3_14">#N/A</definedName>
    <definedName name="amg3_15">#N/A</definedName>
    <definedName name="amg3_16">#N/A</definedName>
    <definedName name="amg3_17">#N/A</definedName>
    <definedName name="amg3_2">#N/A</definedName>
    <definedName name="amg3_3">#N/A</definedName>
    <definedName name="amg3_4">#N/A</definedName>
    <definedName name="amg3_5">#N/A</definedName>
    <definedName name="amg3_6">#N/A</definedName>
    <definedName name="amg3_7">#N/A</definedName>
    <definedName name="amg3_8">#N/A</definedName>
    <definedName name="amg3_9">#N/A</definedName>
    <definedName name="as" localSheetId="0">#REF!</definedName>
    <definedName name="as">#REF!</definedName>
    <definedName name="asd" localSheetId="0">#REF!</definedName>
    <definedName name="asd">#REF!</definedName>
    <definedName name="asdasd" localSheetId="0">#REF!</definedName>
    <definedName name="asdasd">#REF!</definedName>
    <definedName name="b">#N/A</definedName>
    <definedName name="b_10">#N/A</definedName>
    <definedName name="b_11">#N/A</definedName>
    <definedName name="b_12">#N/A</definedName>
    <definedName name="b_14">#N/A</definedName>
    <definedName name="b_15">#N/A</definedName>
    <definedName name="b_16">#N/A</definedName>
    <definedName name="b_17">#N/A</definedName>
    <definedName name="b_2">#N/A</definedName>
    <definedName name="b_3">#N/A</definedName>
    <definedName name="b_4">#N/A</definedName>
    <definedName name="b_5">#N/A</definedName>
    <definedName name="b_6">#N/A</definedName>
    <definedName name="b_7">#N/A</definedName>
    <definedName name="b_8">#N/A</definedName>
    <definedName name="b_9">#N/A</definedName>
    <definedName name="bbb" localSheetId="0" hidden="1">{#N/A,#N/A,FALSE,"Fund-II"}</definedName>
    <definedName name="bbb" hidden="1">{#N/A,#N/A,FALSE,"Fund-II"}</definedName>
    <definedName name="BMS_Tot_Cost" localSheetId="0">#REF!</definedName>
    <definedName name="BMS_Tot_Cost">#REF!</definedName>
    <definedName name="bvb" localSheetId="0">#REF!</definedName>
    <definedName name="bvb">#REF!</definedName>
    <definedName name="Capital_Expenditures___Culture___Sports" localSheetId="0">'[1]Module 6_Condensed Budget'!#REF!</definedName>
    <definedName name="Capital_Expenditures___Culture___Sports">'[2]Module 6_Condensed Budget'!#REF!</definedName>
    <definedName name="Capital_Expenditures___Education" localSheetId="0">'[1]Module 6_Condensed Budget'!#REF!</definedName>
    <definedName name="Capital_Expenditures___Education">'[2]Module 6_Condensed Budget'!#REF!</definedName>
    <definedName name="Capital_Expenditures___General_Administration" localSheetId="0">'[1]Module 6_Condensed Budget'!#REF!</definedName>
    <definedName name="Capital_Expenditures___General_Administration">'[2]Module 6_Condensed Budget'!#REF!</definedName>
    <definedName name="Capital_Expenditures___Health" localSheetId="0">'[1]Module 6_Condensed Budget'!#REF!</definedName>
    <definedName name="Capital_Expenditures___Health">'[2]Module 6_Condensed Budget'!#REF!</definedName>
    <definedName name="Capital_Expenditures___Other_Activities" localSheetId="0">'[1]Module 6_Condensed Budget'!#REF!</definedName>
    <definedName name="Capital_Expenditures___Other_Activities">'[2]Module 6_Condensed Budget'!#REF!</definedName>
    <definedName name="Capital_Expenditures___Public_Works___Housing" localSheetId="0">'[1]Module 6_Condensed Budget'!#REF!</definedName>
    <definedName name="Capital_Expenditures___Public_Works___Housing">'[2]Module 6_Condensed Budget'!#REF!</definedName>
    <definedName name="Capital_Expenditures___Social_Assistance" localSheetId="0">'[1]Module 6_Condensed Budget'!#REF!</definedName>
    <definedName name="Capital_Expenditures___Social_Assistance">'[2]Module 6_Condensed Budget'!#REF!</definedName>
    <definedName name="Capital_Expenditures___Transportation___Communication" localSheetId="0">'[1]Module 6_Condensed Budget'!#REF!</definedName>
    <definedName name="Capital_Expenditures___Transportation___Communication">'[2]Module 6_Condensed Budget'!#REF!</definedName>
    <definedName name="Capital_Expenditures__Other_Economic_Activities" localSheetId="0">'[1]Module 6_Condensed Budget'!#REF!</definedName>
    <definedName name="Capital_Expenditures__Other_Economic_Activities">'[2]Module 6_Condensed Budget'!#REF!</definedName>
    <definedName name="caragiale" localSheetId="0">#REF!</definedName>
    <definedName name="caragiale">#REF!</definedName>
    <definedName name="Change_in_Operating_Expenditures" localSheetId="0">'[1]Module 6_Condensed Budget'!#REF!</definedName>
    <definedName name="Change_in_Operating_Expenditures">'[2]Module 6_Condensed Budget'!#REF!</definedName>
    <definedName name="CO_II" localSheetId="0">#REF!</definedName>
    <definedName name="CO_II">#REF!</definedName>
    <definedName name="COIV" localSheetId="0">#REF!</definedName>
    <definedName name="COIV">#REF!</definedName>
    <definedName name="COV" localSheetId="0">#REF!</definedName>
    <definedName name="COV">#REF!</definedName>
    <definedName name="credit" localSheetId="0" hidden="1">{"'Lennar U.S. Partners'!$A$1:$N$53"}</definedName>
    <definedName name="credit" hidden="1">{"'Lennar U.S. Partners'!$A$1:$N$53"}</definedName>
    <definedName name="d">[3]Portfolio!$F$15</definedName>
    <definedName name="_xlnm.Database" localSheetId="0">#REF!</definedName>
    <definedName name="_xlnm.Database">#REF!</definedName>
    <definedName name="Deflator__Base_Year___1995" localSheetId="0">'[1]Module 6_Condensed Budget'!#REF!</definedName>
    <definedName name="Deflator__Base_Year___1995">'[2]Module 6_Condensed Budget'!#REF!</definedName>
    <definedName name="Deflator__Base_Year___1997" localSheetId="0">'[1]Module 6_Condensed Budget'!#REF!</definedName>
    <definedName name="Deflator__Base_Year___1997">'[2]Module 6_Condensed Budget'!#REF!</definedName>
    <definedName name="dff" localSheetId="0">#REF!</definedName>
    <definedName name="dff">#REF!</definedName>
    <definedName name="DisplaySelectedSheetsMacroButton" localSheetId="0">#REF!</definedName>
    <definedName name="DisplaySelectedSheetsMacroButton">#REF!</definedName>
    <definedName name="dsa" localSheetId="0" hidden="1">{#N/A,#N/A,FALSE,"Fund-II"}</definedName>
    <definedName name="dsa">#REF!</definedName>
    <definedName name="eq" localSheetId="0">#REF!</definedName>
    <definedName name="eq">#REF!</definedName>
    <definedName name="er">#N/A</definedName>
    <definedName name="er_10">#N/A</definedName>
    <definedName name="er_11">#N/A</definedName>
    <definedName name="er_12">#N/A</definedName>
    <definedName name="er_14">#N/A</definedName>
    <definedName name="er_15">#N/A</definedName>
    <definedName name="er_16">#N/A</definedName>
    <definedName name="er_17">#N/A</definedName>
    <definedName name="er_2">#N/A</definedName>
    <definedName name="er_3">#N/A</definedName>
    <definedName name="er_4">#N/A</definedName>
    <definedName name="er_5">#N/A</definedName>
    <definedName name="er_6">#N/A</definedName>
    <definedName name="er_7">#N/A</definedName>
    <definedName name="er_8">#N/A</definedName>
    <definedName name="er_9">#N/A</definedName>
    <definedName name="ew" localSheetId="0">#REF!</definedName>
    <definedName name="ew">#REF!</definedName>
    <definedName name="ewq" localSheetId="0">#REF!</definedName>
    <definedName name="ewq">#REF!</definedName>
    <definedName name="Excel_BuiltIn__FilterDatabase_13" localSheetId="0">#REF!</definedName>
    <definedName name="Excel_BuiltIn__FilterDatabase_13">#REF!</definedName>
    <definedName name="Excel_BuiltIn__FilterDatabase_17" localSheetId="0">'[4]Evolutie V_C 2003_2007 '!#REF!</definedName>
    <definedName name="Excel_BuiltIn__FilterDatabase_17">'[5]Evolutie V_C 2003_2007 '!#REF!</definedName>
    <definedName name="Excel_BuiltIn_Database" localSheetId="0">#REF!</definedName>
    <definedName name="Excel_BuiltIn_Database">#REF!</definedName>
    <definedName name="Extra" localSheetId="0">[6]ExtraScoli!$B$150</definedName>
    <definedName name="Extra">[6]ExtraScoli!$B$150</definedName>
    <definedName name="fds" localSheetId="0">#REF!</definedName>
    <definedName name="fds">#REF!</definedName>
    <definedName name="Ferrovial" localSheetId="0" hidden="1">{"'Lennar U.S. Partners'!$A$1:$N$53"}</definedName>
    <definedName name="Ferrovial" hidden="1">{"'Lennar U.S. Partners'!$A$1:$N$53"}</definedName>
    <definedName name="FUND1" localSheetId="0">#REF!</definedName>
    <definedName name="FUND1">#REF!</definedName>
    <definedName name="FUND2" localSheetId="0">#REF!</definedName>
    <definedName name="FUND2">#REF!</definedName>
    <definedName name="GEMS" localSheetId="0" hidden="1">{"'Lennar U.S. Partners'!$A$1:$N$53"}</definedName>
    <definedName name="GEMS" hidden="1">{"'Lennar U.S. Partners'!$A$1:$N$53"}</definedName>
    <definedName name="ggg" localSheetId="0" hidden="1">{"'Lennar U.S. Partners'!$A$1:$N$53"}</definedName>
    <definedName name="ggg" hidden="1">{"'Lennar U.S. Partners'!$A$1:$N$53"}</definedName>
    <definedName name="gr_203" localSheetId="0">#REF!</definedName>
    <definedName name="gr_203">#REF!</definedName>
    <definedName name="hannuri">#N/A</definedName>
    <definedName name="hannuri_10">#N/A</definedName>
    <definedName name="hannuri_11">#N/A</definedName>
    <definedName name="hannuri_12">#N/A</definedName>
    <definedName name="hannuri_14">#N/A</definedName>
    <definedName name="hannuri_15">#N/A</definedName>
    <definedName name="hannuri_16">#N/A</definedName>
    <definedName name="hannuri_17">#N/A</definedName>
    <definedName name="hannuri_2">#N/A</definedName>
    <definedName name="hannuri_3">#N/A</definedName>
    <definedName name="hannuri_4">#N/A</definedName>
    <definedName name="hannuri_5">#N/A</definedName>
    <definedName name="hannuri_6">#N/A</definedName>
    <definedName name="hannuri_7">#N/A</definedName>
    <definedName name="hannuri_8">#N/A</definedName>
    <definedName name="hannuri_9">#N/A</definedName>
    <definedName name="harnaj" localSheetId="0">#REF!</definedName>
    <definedName name="harnaj">#REF!</definedName>
    <definedName name="hipoacuzici" localSheetId="0">#REF!</definedName>
    <definedName name="hipoacuzici">#REF!</definedName>
    <definedName name="HTML_CodePage" hidden="1">1252</definedName>
    <definedName name="HTML_Control" localSheetId="0" hidden="1">{"'Lennar U.S. Partners'!$A$1:$N$53"}</definedName>
    <definedName name="HTML_Control" hidden="1">{"'Lennar U.S. Partners'!$A$1:$N$53"}</definedName>
    <definedName name="HTML_Description" hidden="1">""</definedName>
    <definedName name="HTML_Email" hidden="1">""</definedName>
    <definedName name="HTML_Header" hidden="1">"Cover Page"</definedName>
    <definedName name="HTML_LastUpdate" hidden="1">"9/3/1999"</definedName>
    <definedName name="HTML_LineAfter" hidden="1">FALSE</definedName>
    <definedName name="HTML_LineBefore" hidden="1">FALSE</definedName>
    <definedName name="HTML_Name" hidden="1">"nymarkr"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"C:\Quaterly Reports\MyHTM2L.htm"</definedName>
    <definedName name="HTML_PathTemplate" hidden="1">"C:\Quaterly Reports\MyHTML.htm"</definedName>
    <definedName name="HTML_Title" hidden="1">"MSREF I - Second Quater 1999"</definedName>
    <definedName name="Intl">[7]Inputs!$A$118:$L$125</definedName>
    <definedName name="Intlfive">[7]Inputs!$A$192:$J$212</definedName>
    <definedName name="Intlfour">[7]Inputs!$A$170:$J$185</definedName>
    <definedName name="Intlseven">[7]Inputs!$A$258:$J$289</definedName>
    <definedName name="Intlsix">[7]Inputs!$A$219:$J$250</definedName>
    <definedName name="Intlthree">[7]Inputs!$A$151:$L$163</definedName>
    <definedName name="Intltwo">[7]Inputs!$A$132:$L$144</definedName>
    <definedName name="INVESTORS" localSheetId="0">#REF!</definedName>
    <definedName name="INVESTORS">#REF!</definedName>
    <definedName name="Investors_892_C" localSheetId="0">#REF!</definedName>
    <definedName name="Investors_892_C">#REF!</definedName>
    <definedName name="ITDNETDIST.Actual.ITD" localSheetId="0">#REF!</definedName>
    <definedName name="ITDNETDIST.Actual.ITD">#REF!</definedName>
    <definedName name="KUWAIT" localSheetId="0">#REF!</definedName>
    <definedName name="KUWAIT">#REF!</definedName>
    <definedName name="ListSheetsMacroButton" localSheetId="0">#REF!</definedName>
    <definedName name="ListSheetsMacroButton">#REF!</definedName>
    <definedName name="Lori">#N/A</definedName>
    <definedName name="Lori_10">#N/A</definedName>
    <definedName name="Lori_11">#N/A</definedName>
    <definedName name="Lori_12">#N/A</definedName>
    <definedName name="Lori_14">#N/A</definedName>
    <definedName name="Lori_15">#N/A</definedName>
    <definedName name="Lori_16">#N/A</definedName>
    <definedName name="Lori_17">#N/A</definedName>
    <definedName name="Lori_2">#N/A</definedName>
    <definedName name="Lori_3">#N/A</definedName>
    <definedName name="Lori_4">#N/A</definedName>
    <definedName name="Lori_5">#N/A</definedName>
    <definedName name="Lori_6">#N/A</definedName>
    <definedName name="Lori_7">#N/A</definedName>
    <definedName name="Lori_8">#N/A</definedName>
    <definedName name="Lori_9">#N/A</definedName>
    <definedName name="madgearu" localSheetId="0">#REF!</definedName>
    <definedName name="madgearu">#REF!</definedName>
    <definedName name="Maturity">[8]Params!$B$3</definedName>
    <definedName name="MSREF_II_892_INVESTORS_A__L.P." localSheetId="0">#REF!</definedName>
    <definedName name="MSREF_II_892_INVESTORS_A__L.P.">#REF!</definedName>
    <definedName name="MSREF_II_892_INVESTORS_AB__L.P." localSheetId="0">#REF!</definedName>
    <definedName name="MSREF_II_892_INVESTORS_AB__L.P.">#REF!</definedName>
    <definedName name="MSREF_II_892_INVESTORS_B__L.P." localSheetId="0">#REF!</definedName>
    <definedName name="MSREF_II_892_INVESTORS_B__L.P.">#REF!</definedName>
    <definedName name="msrefivTMTM" localSheetId="0">#REF!</definedName>
    <definedName name="msrefivTMTM">#REF!</definedName>
    <definedName name="msreiMTM" localSheetId="0">#REF!</definedName>
    <definedName name="msreiMTM">#REF!</definedName>
    <definedName name="MTMHeader" localSheetId="0">#REF!</definedName>
    <definedName name="MTMHeader">#REF!</definedName>
    <definedName name="NET_DSITR.ProForma.Year" localSheetId="0">#REF!</definedName>
    <definedName name="NET_DSITR.ProForma.Year">#REF!</definedName>
    <definedName name="Net_Outstanding_Debt" localSheetId="0">'[1]Module 6_Condensed Budget'!#REF!</definedName>
    <definedName name="Net_Outstanding_Debt">'[2]Module 6_Condensed Budget'!#REF!</definedName>
    <definedName name="new">#N/A</definedName>
    <definedName name="new_10">#N/A</definedName>
    <definedName name="new_11">#N/A</definedName>
    <definedName name="new_12">#N/A</definedName>
    <definedName name="new_14">#N/A</definedName>
    <definedName name="new_15">#N/A</definedName>
    <definedName name="new_16">#N/A</definedName>
    <definedName name="new_17">#N/A</definedName>
    <definedName name="new_2">#N/A</definedName>
    <definedName name="new_3">#N/A</definedName>
    <definedName name="new_4">#N/A</definedName>
    <definedName name="new_5">#N/A</definedName>
    <definedName name="new_6">#N/A</definedName>
    <definedName name="new_7">#N/A</definedName>
    <definedName name="new_8">#N/A</definedName>
    <definedName name="new_9">#N/A</definedName>
    <definedName name="Nucleulsava" localSheetId="0">#REF!</definedName>
    <definedName name="Nucleulsava">#REF!</definedName>
    <definedName name="PrintManagerQuery" localSheetId="0">#REF!</definedName>
    <definedName name="PrintManagerQuery">#REF!</definedName>
    <definedName name="PrintSelectedSheetsMacroButton" localSheetId="0">#REF!</definedName>
    <definedName name="PrintSelectedSheetsMacroButton">#REF!</definedName>
    <definedName name="Proceeds_from_the_sale_of_public_property" localSheetId="0">'[1]Module 6_Condensed Budget'!#REF!</definedName>
    <definedName name="Proceeds_from_the_sale_of_public_property">'[2]Module 6_Condensed Budget'!#REF!</definedName>
    <definedName name="ProjectName">#N/A</definedName>
    <definedName name="ProjectName_10">#N/A</definedName>
    <definedName name="ProjectName_11">#N/A</definedName>
    <definedName name="ProjectName_12">#N/A</definedName>
    <definedName name="ProjectName_14">#N/A</definedName>
    <definedName name="ProjectName_15">#N/A</definedName>
    <definedName name="ProjectName_16">#N/A</definedName>
    <definedName name="ProjectName_17">#N/A</definedName>
    <definedName name="ProjectName_2">#N/A</definedName>
    <definedName name="ProjectName_3">#N/A</definedName>
    <definedName name="ProjectName_4">#N/A</definedName>
    <definedName name="ProjectName_5">#N/A</definedName>
    <definedName name="ProjectName_6">#N/A</definedName>
    <definedName name="ProjectName_7">#N/A</definedName>
    <definedName name="ProjectName_8">#N/A</definedName>
    <definedName name="ProjectName_9">#N/A</definedName>
    <definedName name="q" localSheetId="0" hidden="1">{#N/A,#N/A,FALSE,"Fund-II"}</definedName>
    <definedName name="q" hidden="1">{#N/A,#N/A,FALSE,"Fund-II"}</definedName>
    <definedName name="qw" localSheetId="0">#REF!</definedName>
    <definedName name="qw">#REF!</definedName>
    <definedName name="qwq" localSheetId="0">#REF!</definedName>
    <definedName name="qwq">#REF!</definedName>
    <definedName name="radu" localSheetId="0">#REF!</definedName>
    <definedName name="radu">#REF!</definedName>
    <definedName name="Recurring_Surplus__Deficit" localSheetId="0">'[9]_Cash Flow_'!$C$36:$AM$36</definedName>
    <definedName name="Recurring_Surplus__Deficit">'[9]_Cash Flow_'!$C$36:$AM$36</definedName>
    <definedName name="RedFlag_1" localSheetId="0">#REF!</definedName>
    <definedName name="RedFlag_1">#REF!</definedName>
    <definedName name="RedFlag_10" localSheetId="0">#REF!</definedName>
    <definedName name="RedFlag_10">#REF!</definedName>
    <definedName name="RedFlag_111" localSheetId="0">#REF!</definedName>
    <definedName name="RedFlag_111">#REF!</definedName>
    <definedName name="RedFlag_112" localSheetId="0">#REF!</definedName>
    <definedName name="RedFlag_112">#REF!</definedName>
    <definedName name="RedFlag_113" localSheetId="0">#REF!</definedName>
    <definedName name="RedFlag_113">#REF!</definedName>
    <definedName name="RedFlag_114" localSheetId="0">#REF!</definedName>
    <definedName name="RedFlag_114">#REF!</definedName>
    <definedName name="RedFlag_115" localSheetId="0">#REF!</definedName>
    <definedName name="RedFlag_115">#REF!</definedName>
    <definedName name="RedFlag_116" localSheetId="0">#REF!</definedName>
    <definedName name="RedFlag_116">#REF!</definedName>
    <definedName name="RedFlag_117" localSheetId="0">#REF!</definedName>
    <definedName name="RedFlag_117">#REF!</definedName>
    <definedName name="RedFlag_118" localSheetId="0">#REF!</definedName>
    <definedName name="RedFlag_118">#REF!</definedName>
    <definedName name="RedFlag_119" localSheetId="0">#REF!</definedName>
    <definedName name="RedFlag_119">#REF!</definedName>
    <definedName name="RedFlag_120" localSheetId="0">#REF!</definedName>
    <definedName name="RedFlag_120">#REF!</definedName>
    <definedName name="RedFlag_121" localSheetId="0">#REF!</definedName>
    <definedName name="RedFlag_121">#REF!</definedName>
    <definedName name="RedFlag_122" localSheetId="0">#REF!</definedName>
    <definedName name="RedFlag_122">#REF!</definedName>
    <definedName name="RedFlag_123" localSheetId="0">#REF!</definedName>
    <definedName name="RedFlag_123">#REF!</definedName>
    <definedName name="RedFlag_124" localSheetId="0">#REF!</definedName>
    <definedName name="RedFlag_124">#REF!</definedName>
    <definedName name="RedFlag_125" localSheetId="0">#REF!</definedName>
    <definedName name="RedFlag_125">#REF!</definedName>
    <definedName name="RedFlag_126" localSheetId="0">#REF!</definedName>
    <definedName name="RedFlag_126">#REF!</definedName>
    <definedName name="RedFlag_127" localSheetId="0">#REF!</definedName>
    <definedName name="RedFlag_127">#REF!</definedName>
    <definedName name="RedFlag_128" localSheetId="0">#REF!</definedName>
    <definedName name="RedFlag_128">#REF!</definedName>
    <definedName name="RedFlag_129" localSheetId="0">#REF!</definedName>
    <definedName name="RedFlag_129">#REF!</definedName>
    <definedName name="RedFlag_130" localSheetId="0">#REF!</definedName>
    <definedName name="RedFlag_130">#REF!</definedName>
    <definedName name="RedFlag_131" localSheetId="0">#REF!</definedName>
    <definedName name="RedFlag_131">#REF!</definedName>
    <definedName name="RedFlag_132" localSheetId="0">#REF!</definedName>
    <definedName name="RedFlag_132">#REF!</definedName>
    <definedName name="RedFlag_133" localSheetId="0">#REF!</definedName>
    <definedName name="RedFlag_133">#REF!</definedName>
    <definedName name="RedFlag_134" localSheetId="0">#REF!</definedName>
    <definedName name="RedFlag_134">#REF!</definedName>
    <definedName name="RedFlag_135" localSheetId="0">#REF!</definedName>
    <definedName name="RedFlag_135">#REF!</definedName>
    <definedName name="RedFlag_136" localSheetId="0">#REF!</definedName>
    <definedName name="RedFlag_136">#REF!</definedName>
    <definedName name="RedFlag_137" localSheetId="0">#REF!</definedName>
    <definedName name="RedFlag_137">#REF!</definedName>
    <definedName name="RedFlag_138" localSheetId="0">#REF!</definedName>
    <definedName name="RedFlag_138">#REF!</definedName>
    <definedName name="RedFlag_139" localSheetId="0">#REF!</definedName>
    <definedName name="RedFlag_139">#REF!</definedName>
    <definedName name="RedFlag_14" localSheetId="0">#REF!</definedName>
    <definedName name="RedFlag_14">#REF!</definedName>
    <definedName name="RedFlag_140" localSheetId="0">#REF!</definedName>
    <definedName name="RedFlag_140">#REF!</definedName>
    <definedName name="RedFlag_141" localSheetId="0">#REF!</definedName>
    <definedName name="RedFlag_141">#REF!</definedName>
    <definedName name="RedFlag_142" localSheetId="0">#REF!</definedName>
    <definedName name="RedFlag_142">#REF!</definedName>
    <definedName name="RedFlag_143" localSheetId="0">#REF!</definedName>
    <definedName name="RedFlag_143">#REF!</definedName>
    <definedName name="RedFlag_144" localSheetId="0">#REF!</definedName>
    <definedName name="RedFlag_144">#REF!</definedName>
    <definedName name="RedFlag_145" localSheetId="0">#REF!</definedName>
    <definedName name="RedFlag_145">#REF!</definedName>
    <definedName name="RedFlag_146" localSheetId="0">#REF!</definedName>
    <definedName name="RedFlag_146">#REF!</definedName>
    <definedName name="RedFlag_147" localSheetId="0">#REF!</definedName>
    <definedName name="RedFlag_147">#REF!</definedName>
    <definedName name="RedFlag_148" localSheetId="0">#REF!</definedName>
    <definedName name="RedFlag_148">#REF!</definedName>
    <definedName name="RedFlag_15" localSheetId="0">#REF!</definedName>
    <definedName name="RedFlag_15">#REF!</definedName>
    <definedName name="RedFlag_16" localSheetId="0">#REF!</definedName>
    <definedName name="RedFlag_16">#REF!</definedName>
    <definedName name="RedFlag_17" localSheetId="0">#REF!</definedName>
    <definedName name="RedFlag_17">#REF!</definedName>
    <definedName name="RedFlag_18" localSheetId="0">#REF!</definedName>
    <definedName name="RedFlag_18">#REF!</definedName>
    <definedName name="RedFlag_185" localSheetId="0">#REF!</definedName>
    <definedName name="RedFlag_185">#REF!</definedName>
    <definedName name="RedFlag_186" localSheetId="0">#REF!</definedName>
    <definedName name="RedFlag_186">#REF!</definedName>
    <definedName name="RedFlag_187" localSheetId="0">#REF!</definedName>
    <definedName name="RedFlag_187">#REF!</definedName>
    <definedName name="RedFlag_188" localSheetId="0">#REF!</definedName>
    <definedName name="RedFlag_188">#REF!</definedName>
    <definedName name="RedFlag_189" localSheetId="0">#REF!</definedName>
    <definedName name="RedFlag_189">#REF!</definedName>
    <definedName name="RedFlag_19" localSheetId="0">#REF!</definedName>
    <definedName name="RedFlag_19">#REF!</definedName>
    <definedName name="RedFlag_190" localSheetId="0">#REF!</definedName>
    <definedName name="RedFlag_190">#REF!</definedName>
    <definedName name="RedFlag_191" localSheetId="0">#REF!</definedName>
    <definedName name="RedFlag_191">#REF!</definedName>
    <definedName name="RedFlag_192" localSheetId="0">#REF!</definedName>
    <definedName name="RedFlag_192">#REF!</definedName>
    <definedName name="RedFlag_193" localSheetId="0">#REF!</definedName>
    <definedName name="RedFlag_193">#REF!</definedName>
    <definedName name="RedFlag_194" localSheetId="0">#REF!</definedName>
    <definedName name="RedFlag_194">#REF!</definedName>
    <definedName name="RedFlag_195" localSheetId="0">#REF!</definedName>
    <definedName name="RedFlag_195">#REF!</definedName>
    <definedName name="RedFlag_196" localSheetId="0">#REF!</definedName>
    <definedName name="RedFlag_196">#REF!</definedName>
    <definedName name="RedFlag_197" localSheetId="0">#REF!</definedName>
    <definedName name="RedFlag_197">#REF!</definedName>
    <definedName name="RedFlag_198" localSheetId="0">#REF!</definedName>
    <definedName name="RedFlag_198">#REF!</definedName>
    <definedName name="RedFlag_199" localSheetId="0">#REF!</definedName>
    <definedName name="RedFlag_199">#REF!</definedName>
    <definedName name="RedFlag_2" localSheetId="0">#REF!</definedName>
    <definedName name="RedFlag_2">#REF!</definedName>
    <definedName name="RedFlag_20" localSheetId="0">#REF!</definedName>
    <definedName name="RedFlag_20">#REF!</definedName>
    <definedName name="RedFlag_200" localSheetId="0">#REF!</definedName>
    <definedName name="RedFlag_200">#REF!</definedName>
    <definedName name="RedFlag_201" localSheetId="0">#REF!</definedName>
    <definedName name="RedFlag_201">#REF!</definedName>
    <definedName name="RedFlag_202" localSheetId="0">#REF!</definedName>
    <definedName name="RedFlag_202">#REF!</definedName>
    <definedName name="RedFlag_203" localSheetId="0">#REF!</definedName>
    <definedName name="RedFlag_203">#REF!</definedName>
    <definedName name="RedFlag_21" localSheetId="0">#REF!</definedName>
    <definedName name="RedFlag_21">#REF!</definedName>
    <definedName name="RedFlag_22" localSheetId="0">#REF!</definedName>
    <definedName name="RedFlag_22">#REF!</definedName>
    <definedName name="RedFlag_23" localSheetId="0">#REF!</definedName>
    <definedName name="RedFlag_23">#REF!</definedName>
    <definedName name="RedFlag_25" localSheetId="0">#REF!</definedName>
    <definedName name="RedFlag_25">#REF!</definedName>
    <definedName name="RedFlag_26" localSheetId="0">#REF!</definedName>
    <definedName name="RedFlag_26">#REF!</definedName>
    <definedName name="RedFlag_27" localSheetId="0">#REF!</definedName>
    <definedName name="RedFlag_27">#REF!</definedName>
    <definedName name="RedFlag_28" localSheetId="0">#REF!</definedName>
    <definedName name="RedFlag_28">#REF!</definedName>
    <definedName name="RedFlag_29" localSheetId="0">#REF!</definedName>
    <definedName name="RedFlag_29">#REF!</definedName>
    <definedName name="RedFlag_30" localSheetId="0">#REF!</definedName>
    <definedName name="RedFlag_30">#REF!</definedName>
    <definedName name="RedFlag_3011" localSheetId="0">#REF!</definedName>
    <definedName name="RedFlag_3011">#REF!</definedName>
    <definedName name="RedFlag_31" localSheetId="0">#REF!</definedName>
    <definedName name="RedFlag_31">#REF!</definedName>
    <definedName name="RedFlag_32" localSheetId="0">#REF!</definedName>
    <definedName name="RedFlag_32">#REF!</definedName>
    <definedName name="RedFlag_33" localSheetId="0">#REF!</definedName>
    <definedName name="RedFlag_33">#REF!</definedName>
    <definedName name="RedFlag_34" localSheetId="0">#REF!</definedName>
    <definedName name="RedFlag_34">#REF!</definedName>
    <definedName name="RedFlag_35" localSheetId="0">#REF!</definedName>
    <definedName name="RedFlag_35">#REF!</definedName>
    <definedName name="RedFlag_36" localSheetId="0">#REF!</definedName>
    <definedName name="RedFlag_36">#REF!</definedName>
    <definedName name="RedFlag_37" localSheetId="0">#REF!</definedName>
    <definedName name="RedFlag_37">#REF!</definedName>
    <definedName name="RedFlag_38" localSheetId="0">#REF!</definedName>
    <definedName name="RedFlag_38">#REF!</definedName>
    <definedName name="RedFlag_39" localSheetId="0">#REF!</definedName>
    <definedName name="RedFlag_39">#REF!</definedName>
    <definedName name="RedFlag_40" localSheetId="0">#REF!</definedName>
    <definedName name="RedFlag_40">#REF!</definedName>
    <definedName name="RedFlag_41" localSheetId="0">#REF!</definedName>
    <definedName name="RedFlag_41">#REF!</definedName>
    <definedName name="RedFlag_42" localSheetId="0">#REF!</definedName>
    <definedName name="RedFlag_42">#REF!</definedName>
    <definedName name="RedFlag_43" localSheetId="0">#REF!</definedName>
    <definedName name="RedFlag_43">#REF!</definedName>
    <definedName name="RedFlag_49" localSheetId="0">#REF!</definedName>
    <definedName name="RedFlag_49">#REF!</definedName>
    <definedName name="RedFlag_50" localSheetId="0">#REF!</definedName>
    <definedName name="RedFlag_50">#REF!</definedName>
    <definedName name="RedFlag_51" localSheetId="0">#REF!</definedName>
    <definedName name="RedFlag_51">#REF!</definedName>
    <definedName name="RedFlag_52" localSheetId="0">#REF!</definedName>
    <definedName name="RedFlag_52">#REF!</definedName>
    <definedName name="RedFlag_53" localSheetId="0">#REF!</definedName>
    <definedName name="RedFlag_53">#REF!</definedName>
    <definedName name="RedFlag_54" localSheetId="0">#REF!</definedName>
    <definedName name="RedFlag_54">#REF!</definedName>
    <definedName name="RedFlag_56" localSheetId="0">#REF!</definedName>
    <definedName name="RedFlag_56">#REF!</definedName>
    <definedName name="RedFlag_57" localSheetId="0">#REF!</definedName>
    <definedName name="RedFlag_57">#REF!</definedName>
    <definedName name="RedFlag_58" localSheetId="0">#REF!</definedName>
    <definedName name="RedFlag_58">#REF!</definedName>
    <definedName name="RedFlag_59" localSheetId="0">#REF!</definedName>
    <definedName name="RedFlag_59">#REF!</definedName>
    <definedName name="RedFlag_60" localSheetId="0">#REF!</definedName>
    <definedName name="RedFlag_60">#REF!</definedName>
    <definedName name="RedFlag_61" localSheetId="0">#REF!</definedName>
    <definedName name="RedFlag_61">#REF!</definedName>
    <definedName name="RedFlag_62" localSheetId="0">#REF!</definedName>
    <definedName name="RedFlag_62">#REF!</definedName>
    <definedName name="RedFlag_63" localSheetId="0">#REF!</definedName>
    <definedName name="RedFlag_63">#REF!</definedName>
    <definedName name="RedFlag_64" localSheetId="0">#REF!</definedName>
    <definedName name="RedFlag_64">#REF!</definedName>
    <definedName name="RedFlag_65" localSheetId="0">#REF!</definedName>
    <definedName name="RedFlag_65">#REF!</definedName>
    <definedName name="RedFlag_66" localSheetId="0">#REF!</definedName>
    <definedName name="RedFlag_66">#REF!</definedName>
    <definedName name="RedFlag_67" localSheetId="0">#REF!</definedName>
    <definedName name="RedFlag_67">#REF!</definedName>
    <definedName name="RedFlag_68" localSheetId="0">#REF!</definedName>
    <definedName name="RedFlag_68">#REF!</definedName>
    <definedName name="RedFlag_69" localSheetId="0">#REF!</definedName>
    <definedName name="RedFlag_69">#REF!</definedName>
    <definedName name="RedFlag_70" localSheetId="0">#REF!</definedName>
    <definedName name="RedFlag_70">#REF!</definedName>
    <definedName name="RedFlag_71" localSheetId="0">#REF!</definedName>
    <definedName name="RedFlag_71">#REF!</definedName>
    <definedName name="RedFlag_72" localSheetId="0">#REF!</definedName>
    <definedName name="RedFlag_72">#REF!</definedName>
    <definedName name="RedFlag_73" localSheetId="0">#REF!</definedName>
    <definedName name="RedFlag_73">#REF!</definedName>
    <definedName name="RedFlag_74" localSheetId="0">#REF!</definedName>
    <definedName name="RedFlag_74">#REF!</definedName>
    <definedName name="RedFlag_75" localSheetId="0">#REF!</definedName>
    <definedName name="RedFlag_75">#REF!</definedName>
    <definedName name="RedFlag_76" localSheetId="0">#REF!</definedName>
    <definedName name="RedFlag_76">#REF!</definedName>
    <definedName name="RedFlag_77" localSheetId="0">#REF!</definedName>
    <definedName name="RedFlag_77">#REF!</definedName>
    <definedName name="RedFlag_78" localSheetId="0">#REF!</definedName>
    <definedName name="RedFlag_78">#REF!</definedName>
    <definedName name="RedFlag_79" localSheetId="0">#REF!</definedName>
    <definedName name="RedFlag_79">#REF!</definedName>
    <definedName name="RedFlag_80" localSheetId="0">#REF!</definedName>
    <definedName name="RedFlag_80">#REF!</definedName>
    <definedName name="RedFlag_81" localSheetId="0">#REF!</definedName>
    <definedName name="RedFlag_81">#REF!</definedName>
    <definedName name="RedFlag_82" localSheetId="0">#REF!</definedName>
    <definedName name="RedFlag_82">#REF!</definedName>
    <definedName name="RedFlag_83" localSheetId="0">#REF!</definedName>
    <definedName name="RedFlag_83">#REF!</definedName>
    <definedName name="RedFlag_84" localSheetId="0">#REF!</definedName>
    <definedName name="RedFlag_84">#REF!</definedName>
    <definedName name="RedFlag_85" localSheetId="0">#REF!</definedName>
    <definedName name="RedFlag_85">#REF!</definedName>
    <definedName name="RedFlag_86" localSheetId="0">#REF!</definedName>
    <definedName name="RedFlag_86">#REF!</definedName>
    <definedName name="RedFlag_87" localSheetId="0">#REF!</definedName>
    <definedName name="RedFlag_87">#REF!</definedName>
    <definedName name="RedFlag_88" localSheetId="0">#REF!</definedName>
    <definedName name="RedFlag_88">#REF!</definedName>
    <definedName name="RedFlag_89" localSheetId="0">#REF!</definedName>
    <definedName name="RedFlag_89">#REF!</definedName>
    <definedName name="RedFlag_90" localSheetId="0">#REF!</definedName>
    <definedName name="RedFlag_90">#REF!</definedName>
    <definedName name="RedFlag_91" localSheetId="0">#REF!</definedName>
    <definedName name="RedFlag_91">#REF!</definedName>
    <definedName name="RedFlag_92" localSheetId="0">#REF!</definedName>
    <definedName name="RedFlag_92">#REF!</definedName>
    <definedName name="RedFlag_93" localSheetId="0">#REF!</definedName>
    <definedName name="RedFlag_93">#REF!</definedName>
    <definedName name="RedFlag_94" localSheetId="0">#REF!</definedName>
    <definedName name="RedFlag_94">#REF!</definedName>
    <definedName name="sda" localSheetId="0" hidden="1">{"'Lennar U.S. Partners'!$A$1:$N$53"}</definedName>
    <definedName name="sda">#REF!</definedName>
    <definedName name="specMTM" localSheetId="0">#REF!</definedName>
    <definedName name="specMTM">#REF!</definedName>
    <definedName name="Spot">[10]Portfolio!$F$15</definedName>
    <definedName name="StDenis">#N/A</definedName>
    <definedName name="StDenis_10">#N/A</definedName>
    <definedName name="StDenis_11">#N/A</definedName>
    <definedName name="StDenis_12">#N/A</definedName>
    <definedName name="StDenis_14">#N/A</definedName>
    <definedName name="StDenis_15">#N/A</definedName>
    <definedName name="StDenis_16">#N/A</definedName>
    <definedName name="StDenis_17">#N/A</definedName>
    <definedName name="StDenis_2">#N/A</definedName>
    <definedName name="StDenis_3">#N/A</definedName>
    <definedName name="StDenis_4">#N/A</definedName>
    <definedName name="StDenis_5">#N/A</definedName>
    <definedName name="StDenis_6">#N/A</definedName>
    <definedName name="StDenis_7">#N/A</definedName>
    <definedName name="StDenis_8">#N/A</definedName>
    <definedName name="StDenis_9">#N/A</definedName>
    <definedName name="Stop">#N/A</definedName>
    <definedName name="Stop_10">#N/A</definedName>
    <definedName name="Stop_11">#N/A</definedName>
    <definedName name="Stop_12">#N/A</definedName>
    <definedName name="Stop_14">#N/A</definedName>
    <definedName name="Stop_15">#N/A</definedName>
    <definedName name="Stop_16">#N/A</definedName>
    <definedName name="Stop_17">#N/A</definedName>
    <definedName name="Stop_2">#N/A</definedName>
    <definedName name="Stop_3">#N/A</definedName>
    <definedName name="Stop_4">#N/A</definedName>
    <definedName name="Stop_5">#N/A</definedName>
    <definedName name="Stop_6">#N/A</definedName>
    <definedName name="Stop_7">#N/A</definedName>
    <definedName name="Stop_8">#N/A</definedName>
    <definedName name="Stop_9">#N/A</definedName>
    <definedName name="TEHMTM" localSheetId="0">#REF!</definedName>
    <definedName name="TEHMTM">#REF!</definedName>
    <definedName name="template" localSheetId="0" hidden="1">{"'Lennar U.S. Partners'!$A$1:$N$53"}</definedName>
    <definedName name="template" hidden="1">{"'Lennar U.S. Partners'!$A$1:$N$53"}</definedName>
    <definedName name="test">#N/A</definedName>
    <definedName name="test_10">#N/A</definedName>
    <definedName name="test_11">#N/A</definedName>
    <definedName name="test_12">#N/A</definedName>
    <definedName name="test_14">#N/A</definedName>
    <definedName name="test_15">#N/A</definedName>
    <definedName name="test_16">#N/A</definedName>
    <definedName name="test_17">#N/A</definedName>
    <definedName name="test_2">#N/A</definedName>
    <definedName name="test_3">#N/A</definedName>
    <definedName name="test_4">#N/A</definedName>
    <definedName name="test_5">#N/A</definedName>
    <definedName name="test_6">#N/A</definedName>
    <definedName name="test_7">#N/A</definedName>
    <definedName name="test_8">#N/A</definedName>
    <definedName name="test_9">#N/A</definedName>
    <definedName name="test1">#N/A</definedName>
    <definedName name="test1_10">#N/A</definedName>
    <definedName name="test1_11">#N/A</definedName>
    <definedName name="test1_12">#N/A</definedName>
    <definedName name="test1_14">#N/A</definedName>
    <definedName name="test1_15">#N/A</definedName>
    <definedName name="test1_16">#N/A</definedName>
    <definedName name="test1_17">#N/A</definedName>
    <definedName name="test1_2">#N/A</definedName>
    <definedName name="test1_3">#N/A</definedName>
    <definedName name="test1_4">#N/A</definedName>
    <definedName name="test1_5">#N/A</definedName>
    <definedName name="test1_6">#N/A</definedName>
    <definedName name="test1_7">#N/A</definedName>
    <definedName name="test1_8">#N/A</definedName>
    <definedName name="test1_9">#N/A</definedName>
    <definedName name="test11" localSheetId="0" hidden="1">{#N/A,#N/A,FALSE,"Fund-II"}</definedName>
    <definedName name="test11" hidden="1">{#N/A,#N/A,FALSE,"Fund-II"}</definedName>
    <definedName name="Title">'[11]Fund IV Summary'!$C$1</definedName>
    <definedName name="tonitza" localSheetId="0">#REF!</definedName>
    <definedName name="tonitza">#REF!</definedName>
    <definedName name="tornado">#N/A</definedName>
    <definedName name="tornado_10">#N/A</definedName>
    <definedName name="tornado_11">#N/A</definedName>
    <definedName name="tornado_12">#N/A</definedName>
    <definedName name="tornado_14">#N/A</definedName>
    <definedName name="tornado_15">#N/A</definedName>
    <definedName name="tornado_16">#N/A</definedName>
    <definedName name="tornado_17">#N/A</definedName>
    <definedName name="tornado_2">#N/A</definedName>
    <definedName name="tornado_3">#N/A</definedName>
    <definedName name="tornado_4">#N/A</definedName>
    <definedName name="tornado_5">#N/A</definedName>
    <definedName name="tornado_6">#N/A</definedName>
    <definedName name="tornado_7">#N/A</definedName>
    <definedName name="tornado_8">#N/A</definedName>
    <definedName name="tornado_9">#N/A</definedName>
    <definedName name="Total_Cost" localSheetId="0">#REF!</definedName>
    <definedName name="Total_Cost">#REF!</definedName>
    <definedName name="Total_Population" localSheetId="0">'[1]Module 6_Condensed Budget'!#REF!</definedName>
    <definedName name="Total_Population">'[2]Module 6_Condensed Budget'!#REF!</definedName>
    <definedName name="Total_Print">'[12]ROLLUP _ Fund II'!$C$1:$L$17</definedName>
    <definedName name="Transp_CF" localSheetId="0">#REF!</definedName>
    <definedName name="Transp_CF">#REF!</definedName>
    <definedName name="wrn.892A._.II." localSheetId="0" hidden="1">{#N/A,#N/A,FALSE,"Fund-II"}</definedName>
    <definedName name="wrn.892A._.II." hidden="1">{#N/A,#N/A,FALSE,"Fund-II"}</definedName>
    <definedName name="wrn.892B._.II." localSheetId="0" hidden="1">{#N/A,#N/A,FALSE,"Fund-II"}</definedName>
    <definedName name="wrn.892B._.II." hidden="1">{#N/A,#N/A,FALSE,"Fund-II"}</definedName>
    <definedName name="wrn.892C._.II." localSheetId="0" hidden="1">{#N/A,#N/A,FALSE,"Fund-II"}</definedName>
    <definedName name="wrn.892C._.II." hidden="1">{#N/A,#N/A,FALSE,"Fund-II"}</definedName>
    <definedName name="wrn.coII._.I." localSheetId="0" hidden="1">{#N/A,#N/A,FALSE,"Fund-I"}</definedName>
    <definedName name="wrn.coII._.I." hidden="1">{#N/A,#N/A,FALSE,"Fund-I"}</definedName>
    <definedName name="wrn.CoIV._.II." localSheetId="0" hidden="1">{#N/A,#N/A,FALSE,"Fund-II"}</definedName>
    <definedName name="wrn.CoIV._.II." hidden="1">{#N/A,#N/A,FALSE,"Fund-II"}</definedName>
    <definedName name="wrn.Investors._.II." localSheetId="0" hidden="1">{#N/A,#N/A,FALSE,"Fund-II"}</definedName>
    <definedName name="wrn.Investors._.II." hidden="1">{#N/A,#N/A,FALSE,"Fund-II"}</definedName>
    <definedName name="wrn.Kuwait._.1." localSheetId="0" hidden="1">{#N/A,#N/A,FALSE,"Fund-I"}</definedName>
    <definedName name="wrn.Kuwait._.1." hidden="1">{#N/A,#N/A,FALSE,"Fund-I"}</definedName>
    <definedName name="x" localSheetId="0">#REF!</definedName>
    <definedName name="x">#REF!</definedName>
    <definedName name="xx" localSheetId="0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168" i="1" l="1"/>
  <c r="C168" i="1"/>
  <c r="D168" i="1"/>
  <c r="I169" i="1" l="1"/>
  <c r="D167" i="1"/>
  <c r="F162" i="1"/>
  <c r="F150" i="1"/>
  <c r="F114" i="1"/>
  <c r="F102" i="1"/>
  <c r="F103" i="1" s="1"/>
  <c r="F90" i="1"/>
  <c r="F91" i="1" s="1"/>
  <c r="F78" i="1"/>
  <c r="F79" i="1" s="1"/>
  <c r="F66" i="1"/>
  <c r="F54" i="1"/>
  <c r="F55" i="1" s="1"/>
  <c r="E38" i="1"/>
  <c r="E35" i="1"/>
  <c r="E33" i="1"/>
  <c r="D29" i="1"/>
  <c r="E26" i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C18" i="1"/>
  <c r="C19" i="1" s="1"/>
  <c r="G16" i="1"/>
  <c r="F16" i="1"/>
  <c r="F17" i="1" s="1"/>
  <c r="F18" i="1" s="1"/>
  <c r="F19" i="1" s="1"/>
  <c r="F20" i="1" s="1"/>
  <c r="F21" i="1" s="1"/>
  <c r="F22" i="1" s="1"/>
  <c r="F23" i="1" s="1"/>
  <c r="F24" i="1" s="1"/>
  <c r="J15" i="1"/>
  <c r="F9" i="1"/>
  <c r="G17" i="1" l="1"/>
  <c r="E169" i="1"/>
  <c r="C20" i="1"/>
  <c r="D18" i="1"/>
  <c r="F25" i="1"/>
  <c r="G18" i="1"/>
  <c r="G19" i="1" s="1"/>
  <c r="G20" i="1" s="1"/>
  <c r="G21" i="1" s="1"/>
  <c r="G22" i="1" s="1"/>
  <c r="G23" i="1" s="1"/>
  <c r="G24" i="1" s="1"/>
  <c r="F56" i="1"/>
  <c r="F92" i="1"/>
  <c r="F44" i="1"/>
  <c r="F80" i="1"/>
  <c r="F104" i="1"/>
  <c r="F67" i="1"/>
  <c r="F115" i="1"/>
  <c r="F151" i="1"/>
  <c r="F163" i="1"/>
  <c r="F68" i="1" l="1"/>
  <c r="F164" i="1"/>
  <c r="F152" i="1"/>
  <c r="F81" i="1"/>
  <c r="G25" i="1"/>
  <c r="C21" i="1"/>
  <c r="D19" i="1"/>
  <c r="F93" i="1"/>
  <c r="F116" i="1"/>
  <c r="F105" i="1"/>
  <c r="F45" i="1"/>
  <c r="F57" i="1"/>
  <c r="F26" i="1"/>
  <c r="F106" i="1" l="1"/>
  <c r="F165" i="1"/>
  <c r="F94" i="1"/>
  <c r="G26" i="1"/>
  <c r="F153" i="1"/>
  <c r="F27" i="1"/>
  <c r="F46" i="1"/>
  <c r="F117" i="1"/>
  <c r="F69" i="1"/>
  <c r="F58" i="1"/>
  <c r="D20" i="1"/>
  <c r="C22" i="1"/>
  <c r="F82" i="1"/>
  <c r="F59" i="1" l="1"/>
  <c r="F47" i="1"/>
  <c r="C23" i="1"/>
  <c r="D21" i="1"/>
  <c r="F118" i="1"/>
  <c r="F95" i="1"/>
  <c r="F70" i="1"/>
  <c r="G27" i="1"/>
  <c r="F83" i="1"/>
  <c r="F154" i="1"/>
  <c r="F166" i="1"/>
  <c r="F107" i="1"/>
  <c r="F169" i="1" l="1"/>
  <c r="F167" i="1"/>
  <c r="F168" i="1" s="1"/>
  <c r="F84" i="1"/>
  <c r="F119" i="1"/>
  <c r="F48" i="1"/>
  <c r="F155" i="1"/>
  <c r="G28" i="1"/>
  <c r="F96" i="1"/>
  <c r="C24" i="1"/>
  <c r="D22" i="1"/>
  <c r="F60" i="1"/>
  <c r="F108" i="1"/>
  <c r="F71" i="1"/>
  <c r="C25" i="1" l="1"/>
  <c r="D23" i="1"/>
  <c r="H24" i="1"/>
  <c r="G29" i="1"/>
  <c r="F109" i="1"/>
  <c r="F72" i="1"/>
  <c r="F49" i="1"/>
  <c r="F61" i="1"/>
  <c r="F97" i="1"/>
  <c r="F156" i="1"/>
  <c r="F85" i="1"/>
  <c r="F120" i="1"/>
  <c r="J24" i="1" l="1"/>
  <c r="F86" i="1"/>
  <c r="F50" i="1"/>
  <c r="F110" i="1"/>
  <c r="F62" i="1"/>
  <c r="G30" i="1"/>
  <c r="C26" i="1"/>
  <c r="D24" i="1"/>
  <c r="H25" i="1"/>
  <c r="J25" i="1" s="1"/>
  <c r="F121" i="1"/>
  <c r="F157" i="1"/>
  <c r="F98" i="1"/>
  <c r="F73" i="1"/>
  <c r="F74" i="1" l="1"/>
  <c r="G31" i="1"/>
  <c r="F158" i="1"/>
  <c r="F111" i="1"/>
  <c r="F87" i="1"/>
  <c r="C27" i="1"/>
  <c r="D25" i="1"/>
  <c r="H26" i="1"/>
  <c r="J26" i="1" s="1"/>
  <c r="F63" i="1"/>
  <c r="F99" i="1"/>
  <c r="F122" i="1"/>
  <c r="F51" i="1"/>
  <c r="F100" i="1" l="1"/>
  <c r="C28" i="1"/>
  <c r="D26" i="1"/>
  <c r="H27" i="1"/>
  <c r="F112" i="1"/>
  <c r="G32" i="1"/>
  <c r="F64" i="1"/>
  <c r="F159" i="1"/>
  <c r="F123" i="1"/>
  <c r="F88" i="1"/>
  <c r="F75" i="1"/>
  <c r="F52" i="1"/>
  <c r="F160" i="1" l="1"/>
  <c r="G33" i="1"/>
  <c r="F76" i="1"/>
  <c r="C29" i="1"/>
  <c r="D27" i="1"/>
  <c r="H28" i="1"/>
  <c r="F124" i="1"/>
  <c r="J27" i="1"/>
  <c r="D28" i="1" l="1"/>
  <c r="C30" i="1"/>
  <c r="H29" i="1"/>
  <c r="G34" i="1"/>
  <c r="F125" i="1"/>
  <c r="J28" i="1"/>
  <c r="J29" i="1" l="1"/>
  <c r="C31" i="1"/>
  <c r="H30" i="1"/>
  <c r="F126" i="1"/>
  <c r="G35" i="1"/>
  <c r="F127" i="1" l="1"/>
  <c r="G36" i="1"/>
  <c r="J30" i="1"/>
  <c r="C32" i="1"/>
  <c r="D30" i="1"/>
  <c r="H31" i="1"/>
  <c r="J31" i="1" s="1"/>
  <c r="C33" i="1" l="1"/>
  <c r="D31" i="1"/>
  <c r="H32" i="1"/>
  <c r="J32" i="1" s="1"/>
  <c r="F128" i="1"/>
  <c r="G37" i="1"/>
  <c r="G38" i="1" l="1"/>
  <c r="F129" i="1"/>
  <c r="D32" i="1"/>
  <c r="C34" i="1"/>
  <c r="H33" i="1"/>
  <c r="J33" i="1" s="1"/>
  <c r="C35" i="1" l="1"/>
  <c r="D33" i="1"/>
  <c r="H34" i="1"/>
  <c r="J34" i="1" s="1"/>
  <c r="F130" i="1"/>
  <c r="G39" i="1"/>
  <c r="G40" i="1" l="1"/>
  <c r="D34" i="1"/>
  <c r="C36" i="1"/>
  <c r="H35" i="1"/>
  <c r="J35" i="1" s="1"/>
  <c r="F131" i="1"/>
  <c r="F132" i="1" l="1"/>
  <c r="C37" i="1"/>
  <c r="D35" i="1"/>
  <c r="H36" i="1"/>
  <c r="J36" i="1" s="1"/>
  <c r="G41" i="1"/>
  <c r="C38" i="1" l="1"/>
  <c r="D36" i="1"/>
  <c r="H37" i="1"/>
  <c r="J37" i="1" s="1"/>
  <c r="F133" i="1"/>
  <c r="G42" i="1"/>
  <c r="F134" i="1" l="1"/>
  <c r="G43" i="1"/>
  <c r="C39" i="1"/>
  <c r="D37" i="1"/>
  <c r="H38" i="1"/>
  <c r="J38" i="1" s="1"/>
  <c r="D38" i="1" l="1"/>
  <c r="C40" i="1"/>
  <c r="H39" i="1"/>
  <c r="J39" i="1" s="1"/>
  <c r="G44" i="1"/>
  <c r="F135" i="1"/>
  <c r="C41" i="1" l="1"/>
  <c r="D39" i="1"/>
  <c r="H40" i="1"/>
  <c r="F136" i="1"/>
  <c r="G45" i="1"/>
  <c r="D40" i="1" l="1"/>
  <c r="C42" i="1"/>
  <c r="H41" i="1"/>
  <c r="G46" i="1"/>
  <c r="J40" i="1"/>
  <c r="F137" i="1"/>
  <c r="J41" i="1" l="1"/>
  <c r="C43" i="1"/>
  <c r="D41" i="1"/>
  <c r="H42" i="1"/>
  <c r="J42" i="1" s="1"/>
  <c r="F138" i="1"/>
  <c r="G47" i="1"/>
  <c r="F139" i="1" l="1"/>
  <c r="G48" i="1"/>
  <c r="C44" i="1"/>
  <c r="D42" i="1"/>
  <c r="H43" i="1"/>
  <c r="J43" i="1" s="1"/>
  <c r="F140" i="1" l="1"/>
  <c r="G49" i="1"/>
  <c r="C45" i="1"/>
  <c r="D43" i="1"/>
  <c r="H44" i="1"/>
  <c r="J44" i="1" s="1"/>
  <c r="G50" i="1" l="1"/>
  <c r="C46" i="1"/>
  <c r="D44" i="1"/>
  <c r="H45" i="1"/>
  <c r="J45" i="1" s="1"/>
  <c r="F141" i="1"/>
  <c r="C47" i="1" l="1"/>
  <c r="D45" i="1"/>
  <c r="H46" i="1"/>
  <c r="J46" i="1" s="1"/>
  <c r="F142" i="1"/>
  <c r="G51" i="1"/>
  <c r="F143" i="1" l="1"/>
  <c r="G52" i="1"/>
  <c r="C48" i="1"/>
  <c r="D46" i="1"/>
  <c r="H47" i="1"/>
  <c r="J47" i="1" s="1"/>
  <c r="C49" i="1" l="1"/>
  <c r="D47" i="1"/>
  <c r="H48" i="1"/>
  <c r="J48" i="1" s="1"/>
  <c r="G53" i="1"/>
  <c r="F144" i="1"/>
  <c r="F145" i="1" l="1"/>
  <c r="G54" i="1"/>
  <c r="C50" i="1"/>
  <c r="D48" i="1"/>
  <c r="H49" i="1"/>
  <c r="J49" i="1" s="1"/>
  <c r="G55" i="1" l="1"/>
  <c r="C51" i="1"/>
  <c r="D49" i="1"/>
  <c r="H50" i="1"/>
  <c r="J50" i="1" s="1"/>
  <c r="F146" i="1"/>
  <c r="C52" i="1" l="1"/>
  <c r="D50" i="1"/>
  <c r="H51" i="1"/>
  <c r="J51" i="1" s="1"/>
  <c r="F147" i="1"/>
  <c r="G56" i="1"/>
  <c r="F148" i="1" l="1"/>
  <c r="G57" i="1"/>
  <c r="C53" i="1"/>
  <c r="D51" i="1"/>
  <c r="H52" i="1"/>
  <c r="J52" i="1" l="1"/>
  <c r="G58" i="1"/>
  <c r="C54" i="1"/>
  <c r="D52" i="1"/>
  <c r="H53" i="1"/>
  <c r="J53" i="1" l="1"/>
  <c r="G59" i="1"/>
  <c r="C55" i="1"/>
  <c r="D53" i="1"/>
  <c r="H54" i="1"/>
  <c r="J54" i="1" s="1"/>
  <c r="G60" i="1" l="1"/>
  <c r="D54" i="1"/>
  <c r="C56" i="1"/>
  <c r="H55" i="1"/>
  <c r="J55" i="1" s="1"/>
  <c r="D55" i="1" l="1"/>
  <c r="C57" i="1"/>
  <c r="H56" i="1"/>
  <c r="J56" i="1" s="1"/>
  <c r="G61" i="1"/>
  <c r="G62" i="1" l="1"/>
  <c r="D56" i="1"/>
  <c r="C58" i="1"/>
  <c r="H57" i="1"/>
  <c r="D57" i="1" l="1"/>
  <c r="C59" i="1"/>
  <c r="H58" i="1"/>
  <c r="J58" i="1" s="1"/>
  <c r="J57" i="1"/>
  <c r="G63" i="1"/>
  <c r="D58" i="1" l="1"/>
  <c r="C60" i="1"/>
  <c r="H59" i="1"/>
  <c r="J59" i="1" s="1"/>
  <c r="G64" i="1"/>
  <c r="G65" i="1" l="1"/>
  <c r="D59" i="1"/>
  <c r="C61" i="1"/>
  <c r="H60" i="1"/>
  <c r="J60" i="1" s="1"/>
  <c r="D60" i="1" l="1"/>
  <c r="C62" i="1"/>
  <c r="H61" i="1"/>
  <c r="J61" i="1" s="1"/>
  <c r="G66" i="1"/>
  <c r="D61" i="1" l="1"/>
  <c r="C63" i="1"/>
  <c r="H62" i="1"/>
  <c r="J62" i="1" s="1"/>
  <c r="G67" i="1"/>
  <c r="D62" i="1" l="1"/>
  <c r="C64" i="1"/>
  <c r="H63" i="1"/>
  <c r="J63" i="1" s="1"/>
  <c r="G68" i="1"/>
  <c r="D63" i="1" l="1"/>
  <c r="C65" i="1"/>
  <c r="H64" i="1"/>
  <c r="G69" i="1"/>
  <c r="J64" i="1" l="1"/>
  <c r="C66" i="1"/>
  <c r="D64" i="1"/>
  <c r="H65" i="1"/>
  <c r="G70" i="1"/>
  <c r="G71" i="1" l="1"/>
  <c r="C67" i="1"/>
  <c r="D65" i="1"/>
  <c r="H66" i="1"/>
  <c r="J66" i="1" s="1"/>
  <c r="J65" i="1"/>
  <c r="D66" i="1" l="1"/>
  <c r="C68" i="1"/>
  <c r="H67" i="1"/>
  <c r="J67" i="1" s="1"/>
  <c r="G72" i="1"/>
  <c r="D67" i="1" l="1"/>
  <c r="C69" i="1"/>
  <c r="H68" i="1"/>
  <c r="J68" i="1" s="1"/>
  <c r="G73" i="1"/>
  <c r="G74" i="1" l="1"/>
  <c r="D68" i="1"/>
  <c r="C70" i="1"/>
  <c r="H69" i="1"/>
  <c r="D69" i="1" l="1"/>
  <c r="C71" i="1"/>
  <c r="H70" i="1"/>
  <c r="J70" i="1" s="1"/>
  <c r="G75" i="1"/>
  <c r="J69" i="1"/>
  <c r="D70" i="1" l="1"/>
  <c r="C72" i="1"/>
  <c r="H71" i="1"/>
  <c r="G76" i="1"/>
  <c r="J71" i="1" l="1"/>
  <c r="C73" i="1"/>
  <c r="D71" i="1"/>
  <c r="H72" i="1"/>
  <c r="J72" i="1" s="1"/>
  <c r="G77" i="1"/>
  <c r="C74" i="1" l="1"/>
  <c r="D72" i="1"/>
  <c r="H73" i="1"/>
  <c r="J73" i="1" s="1"/>
  <c r="G78" i="1"/>
  <c r="D73" i="1" l="1"/>
  <c r="C75" i="1"/>
  <c r="H74" i="1"/>
  <c r="J74" i="1" s="1"/>
  <c r="G79" i="1"/>
  <c r="D74" i="1" l="1"/>
  <c r="C76" i="1"/>
  <c r="H75" i="1"/>
  <c r="J75" i="1" s="1"/>
  <c r="G80" i="1"/>
  <c r="D75" i="1" l="1"/>
  <c r="C77" i="1"/>
  <c r="H76" i="1"/>
  <c r="G81" i="1"/>
  <c r="J76" i="1" l="1"/>
  <c r="C78" i="1"/>
  <c r="D76" i="1"/>
  <c r="H77" i="1"/>
  <c r="G82" i="1"/>
  <c r="C79" i="1" l="1"/>
  <c r="D77" i="1"/>
  <c r="H78" i="1"/>
  <c r="J78" i="1" s="1"/>
  <c r="G83" i="1"/>
  <c r="J77" i="1"/>
  <c r="G84" i="1" l="1"/>
  <c r="C80" i="1"/>
  <c r="D78" i="1"/>
  <c r="H79" i="1"/>
  <c r="C81" i="1" l="1"/>
  <c r="D79" i="1"/>
  <c r="H80" i="1"/>
  <c r="J80" i="1" s="1"/>
  <c r="G85" i="1"/>
  <c r="J79" i="1"/>
  <c r="G86" i="1" l="1"/>
  <c r="C82" i="1"/>
  <c r="D80" i="1"/>
  <c r="H81" i="1"/>
  <c r="J81" i="1" s="1"/>
  <c r="C83" i="1" l="1"/>
  <c r="D81" i="1"/>
  <c r="H82" i="1"/>
  <c r="J82" i="1" s="1"/>
  <c r="G87" i="1"/>
  <c r="G88" i="1" l="1"/>
  <c r="C84" i="1"/>
  <c r="D82" i="1"/>
  <c r="H83" i="1"/>
  <c r="J83" i="1" s="1"/>
  <c r="C85" i="1" l="1"/>
  <c r="D83" i="1"/>
  <c r="H84" i="1"/>
  <c r="J84" i="1" s="1"/>
  <c r="G89" i="1"/>
  <c r="G90" i="1" l="1"/>
  <c r="C86" i="1"/>
  <c r="D84" i="1"/>
  <c r="H85" i="1"/>
  <c r="J85" i="1" s="1"/>
  <c r="C87" i="1" l="1"/>
  <c r="D85" i="1"/>
  <c r="H86" i="1"/>
  <c r="J86" i="1" s="1"/>
  <c r="G91" i="1"/>
  <c r="G92" i="1" l="1"/>
  <c r="C88" i="1"/>
  <c r="D86" i="1"/>
  <c r="H87" i="1"/>
  <c r="J87" i="1" s="1"/>
  <c r="C89" i="1" l="1"/>
  <c r="D87" i="1"/>
  <c r="H88" i="1"/>
  <c r="G93" i="1"/>
  <c r="G94" i="1" l="1"/>
  <c r="J88" i="1"/>
  <c r="C90" i="1"/>
  <c r="D88" i="1"/>
  <c r="H89" i="1"/>
  <c r="J89" i="1" l="1"/>
  <c r="C91" i="1"/>
  <c r="D89" i="1"/>
  <c r="H90" i="1"/>
  <c r="J90" i="1" s="1"/>
  <c r="G95" i="1"/>
  <c r="D90" i="1" l="1"/>
  <c r="C92" i="1"/>
  <c r="H91" i="1"/>
  <c r="G96" i="1"/>
  <c r="G97" i="1" l="1"/>
  <c r="J91" i="1"/>
  <c r="D91" i="1"/>
  <c r="C93" i="1"/>
  <c r="H92" i="1"/>
  <c r="J92" i="1" s="1"/>
  <c r="D92" i="1" l="1"/>
  <c r="C94" i="1"/>
  <c r="H93" i="1"/>
  <c r="J93" i="1" s="1"/>
  <c r="G98" i="1"/>
  <c r="D93" i="1" l="1"/>
  <c r="C95" i="1"/>
  <c r="H94" i="1"/>
  <c r="J94" i="1" s="1"/>
  <c r="G99" i="1"/>
  <c r="G100" i="1" l="1"/>
  <c r="D94" i="1"/>
  <c r="C96" i="1"/>
  <c r="H95" i="1"/>
  <c r="J95" i="1" s="1"/>
  <c r="D95" i="1" l="1"/>
  <c r="C97" i="1"/>
  <c r="H96" i="1"/>
  <c r="J96" i="1" s="1"/>
  <c r="G101" i="1"/>
  <c r="G102" i="1" l="1"/>
  <c r="D96" i="1"/>
  <c r="C98" i="1"/>
  <c r="H97" i="1"/>
  <c r="J97" i="1" s="1"/>
  <c r="D97" i="1" l="1"/>
  <c r="C99" i="1"/>
  <c r="H98" i="1"/>
  <c r="J98" i="1" s="1"/>
  <c r="G103" i="1"/>
  <c r="D98" i="1" l="1"/>
  <c r="C100" i="1"/>
  <c r="H99" i="1"/>
  <c r="J99" i="1" s="1"/>
  <c r="G104" i="1"/>
  <c r="D99" i="1" l="1"/>
  <c r="C101" i="1"/>
  <c r="H100" i="1"/>
  <c r="G105" i="1"/>
  <c r="J100" i="1" l="1"/>
  <c r="C102" i="1"/>
  <c r="D100" i="1"/>
  <c r="H101" i="1"/>
  <c r="G106" i="1"/>
  <c r="G107" i="1" l="1"/>
  <c r="C103" i="1"/>
  <c r="D101" i="1"/>
  <c r="H102" i="1"/>
  <c r="J102" i="1" s="1"/>
  <c r="J101" i="1"/>
  <c r="D102" i="1" l="1"/>
  <c r="C104" i="1"/>
  <c r="H103" i="1"/>
  <c r="G108" i="1"/>
  <c r="J103" i="1" l="1"/>
  <c r="D103" i="1"/>
  <c r="C105" i="1"/>
  <c r="H104" i="1"/>
  <c r="J104" i="1" s="1"/>
  <c r="G109" i="1"/>
  <c r="D104" i="1" l="1"/>
  <c r="C106" i="1"/>
  <c r="H105" i="1"/>
  <c r="G110" i="1"/>
  <c r="J105" i="1" l="1"/>
  <c r="D105" i="1"/>
  <c r="C107" i="1"/>
  <c r="H106" i="1"/>
  <c r="J106" i="1" s="1"/>
  <c r="G111" i="1"/>
  <c r="D106" i="1" l="1"/>
  <c r="C108" i="1"/>
  <c r="H107" i="1"/>
  <c r="G112" i="1"/>
  <c r="J107" i="1" l="1"/>
  <c r="D107" i="1"/>
  <c r="C109" i="1"/>
  <c r="H108" i="1"/>
  <c r="J108" i="1" s="1"/>
  <c r="G113" i="1"/>
  <c r="D108" i="1" l="1"/>
  <c r="C110" i="1"/>
  <c r="H109" i="1"/>
  <c r="G114" i="1"/>
  <c r="G115" i="1" l="1"/>
  <c r="J109" i="1"/>
  <c r="D109" i="1"/>
  <c r="C111" i="1"/>
  <c r="H110" i="1"/>
  <c r="J110" i="1" s="1"/>
  <c r="D110" i="1" l="1"/>
  <c r="C112" i="1"/>
  <c r="H111" i="1"/>
  <c r="J111" i="1" s="1"/>
  <c r="G116" i="1"/>
  <c r="D111" i="1" l="1"/>
  <c r="C113" i="1"/>
  <c r="H112" i="1"/>
  <c r="G117" i="1"/>
  <c r="J112" i="1" l="1"/>
  <c r="D112" i="1"/>
  <c r="C114" i="1"/>
  <c r="H113" i="1"/>
  <c r="G118" i="1"/>
  <c r="C115" i="1" l="1"/>
  <c r="D113" i="1"/>
  <c r="H114" i="1"/>
  <c r="J114" i="1" s="1"/>
  <c r="G119" i="1"/>
  <c r="J113" i="1"/>
  <c r="G120" i="1" l="1"/>
  <c r="C116" i="1"/>
  <c r="D114" i="1"/>
  <c r="H115" i="1"/>
  <c r="J115" i="1" s="1"/>
  <c r="C117" i="1" l="1"/>
  <c r="D115" i="1"/>
  <c r="H116" i="1"/>
  <c r="J116" i="1" s="1"/>
  <c r="G121" i="1"/>
  <c r="G122" i="1" l="1"/>
  <c r="C118" i="1"/>
  <c r="D116" i="1"/>
  <c r="H117" i="1"/>
  <c r="J117" i="1" s="1"/>
  <c r="C119" i="1" l="1"/>
  <c r="D117" i="1"/>
  <c r="H118" i="1"/>
  <c r="J118" i="1" s="1"/>
  <c r="G123" i="1"/>
  <c r="G124" i="1" l="1"/>
  <c r="C120" i="1"/>
  <c r="D118" i="1"/>
  <c r="H119" i="1"/>
  <c r="J119" i="1" s="1"/>
  <c r="C121" i="1" l="1"/>
  <c r="D119" i="1"/>
  <c r="H120" i="1"/>
  <c r="J120" i="1" s="1"/>
  <c r="G125" i="1"/>
  <c r="G126" i="1" l="1"/>
  <c r="C122" i="1"/>
  <c r="D120" i="1"/>
  <c r="H121" i="1"/>
  <c r="J121" i="1" s="1"/>
  <c r="C123" i="1" l="1"/>
  <c r="D121" i="1"/>
  <c r="H122" i="1"/>
  <c r="J122" i="1" s="1"/>
  <c r="G127" i="1"/>
  <c r="G128" i="1" l="1"/>
  <c r="C124" i="1"/>
  <c r="D122" i="1"/>
  <c r="H123" i="1"/>
  <c r="J123" i="1" s="1"/>
  <c r="C125" i="1" l="1"/>
  <c r="D123" i="1"/>
  <c r="H124" i="1"/>
  <c r="G129" i="1"/>
  <c r="G130" i="1" l="1"/>
  <c r="J124" i="1"/>
  <c r="C126" i="1"/>
  <c r="D124" i="1"/>
  <c r="H125" i="1"/>
  <c r="J125" i="1" l="1"/>
  <c r="C127" i="1"/>
  <c r="D125" i="1"/>
  <c r="H126" i="1"/>
  <c r="J126" i="1" s="1"/>
  <c r="G131" i="1"/>
  <c r="D126" i="1" l="1"/>
  <c r="C128" i="1"/>
  <c r="H127" i="1"/>
  <c r="J127" i="1" s="1"/>
  <c r="G132" i="1"/>
  <c r="G133" i="1" l="1"/>
  <c r="D127" i="1"/>
  <c r="C129" i="1"/>
  <c r="H128" i="1"/>
  <c r="J128" i="1" s="1"/>
  <c r="D128" i="1" l="1"/>
  <c r="C130" i="1"/>
  <c r="H129" i="1"/>
  <c r="G134" i="1"/>
  <c r="G135" i="1" l="1"/>
  <c r="D129" i="1"/>
  <c r="C131" i="1"/>
  <c r="H130" i="1"/>
  <c r="J130" i="1" s="1"/>
  <c r="J129" i="1"/>
  <c r="D130" i="1" l="1"/>
  <c r="C132" i="1"/>
  <c r="H131" i="1"/>
  <c r="J131" i="1" s="1"/>
  <c r="G136" i="1"/>
  <c r="D131" i="1" l="1"/>
  <c r="C133" i="1"/>
  <c r="H132" i="1"/>
  <c r="J132" i="1" s="1"/>
  <c r="G137" i="1"/>
  <c r="G138" i="1" l="1"/>
  <c r="D132" i="1"/>
  <c r="C134" i="1"/>
  <c r="H133" i="1"/>
  <c r="J133" i="1" s="1"/>
  <c r="D133" i="1" l="1"/>
  <c r="C135" i="1"/>
  <c r="H134" i="1"/>
  <c r="J134" i="1" s="1"/>
  <c r="G139" i="1"/>
  <c r="D134" i="1" l="1"/>
  <c r="C136" i="1"/>
  <c r="H135" i="1"/>
  <c r="J135" i="1" s="1"/>
  <c r="G140" i="1"/>
  <c r="G141" i="1" l="1"/>
  <c r="D135" i="1"/>
  <c r="C137" i="1"/>
  <c r="H136" i="1"/>
  <c r="D136" i="1" l="1"/>
  <c r="C138" i="1"/>
  <c r="H137" i="1"/>
  <c r="J136" i="1"/>
  <c r="G142" i="1"/>
  <c r="J137" i="1" l="1"/>
  <c r="G143" i="1"/>
  <c r="D137" i="1"/>
  <c r="C139" i="1"/>
  <c r="H138" i="1"/>
  <c r="J138" i="1" s="1"/>
  <c r="G144" i="1" l="1"/>
  <c r="D138" i="1"/>
  <c r="C140" i="1"/>
  <c r="H139" i="1"/>
  <c r="J139" i="1" s="1"/>
  <c r="D139" i="1" l="1"/>
  <c r="C141" i="1"/>
  <c r="H140" i="1"/>
  <c r="J140" i="1" s="1"/>
  <c r="G145" i="1"/>
  <c r="D140" i="1" l="1"/>
  <c r="C142" i="1"/>
  <c r="H141" i="1"/>
  <c r="J141" i="1" s="1"/>
  <c r="G146" i="1"/>
  <c r="D141" i="1" l="1"/>
  <c r="C143" i="1"/>
  <c r="H142" i="1"/>
  <c r="G147" i="1"/>
  <c r="G148" i="1" l="1"/>
  <c r="D142" i="1"/>
  <c r="C144" i="1"/>
  <c r="H143" i="1"/>
  <c r="J143" i="1" s="1"/>
  <c r="J142" i="1"/>
  <c r="D143" i="1" l="1"/>
  <c r="C145" i="1"/>
  <c r="H144" i="1"/>
  <c r="J144" i="1" s="1"/>
  <c r="G149" i="1"/>
  <c r="D144" i="1" l="1"/>
  <c r="C146" i="1"/>
  <c r="H145" i="1"/>
  <c r="J145" i="1" s="1"/>
  <c r="G150" i="1"/>
  <c r="D145" i="1" l="1"/>
  <c r="C147" i="1"/>
  <c r="H146" i="1"/>
  <c r="J146" i="1" s="1"/>
  <c r="G151" i="1"/>
  <c r="G152" i="1" l="1"/>
  <c r="C148" i="1"/>
  <c r="D146" i="1"/>
  <c r="H147" i="1"/>
  <c r="J147" i="1" s="1"/>
  <c r="C149" i="1" l="1"/>
  <c r="D147" i="1"/>
  <c r="H148" i="1"/>
  <c r="G153" i="1"/>
  <c r="G154" i="1" l="1"/>
  <c r="J148" i="1"/>
  <c r="D148" i="1"/>
  <c r="C150" i="1"/>
  <c r="H149" i="1"/>
  <c r="J149" i="1" l="1"/>
  <c r="D149" i="1"/>
  <c r="C151" i="1"/>
  <c r="H150" i="1"/>
  <c r="J150" i="1" s="1"/>
  <c r="G155" i="1"/>
  <c r="D150" i="1" l="1"/>
  <c r="C152" i="1"/>
  <c r="H151" i="1"/>
  <c r="J151" i="1" s="1"/>
  <c r="G156" i="1"/>
  <c r="G157" i="1" l="1"/>
  <c r="C153" i="1"/>
  <c r="D151" i="1"/>
  <c r="H152" i="1"/>
  <c r="J152" i="1" s="1"/>
  <c r="C154" i="1" l="1"/>
  <c r="D152" i="1"/>
  <c r="H153" i="1"/>
  <c r="G158" i="1"/>
  <c r="J153" i="1" l="1"/>
  <c r="G159" i="1"/>
  <c r="C155" i="1"/>
  <c r="D153" i="1"/>
  <c r="H154" i="1"/>
  <c r="J154" i="1" s="1"/>
  <c r="G160" i="1" l="1"/>
  <c r="D154" i="1"/>
  <c r="C156" i="1"/>
  <c r="H155" i="1"/>
  <c r="J155" i="1" s="1"/>
  <c r="C157" i="1" l="1"/>
  <c r="D155" i="1"/>
  <c r="H156" i="1"/>
  <c r="J156" i="1" s="1"/>
  <c r="G161" i="1"/>
  <c r="G162" i="1" l="1"/>
  <c r="C158" i="1"/>
  <c r="D156" i="1"/>
  <c r="H157" i="1"/>
  <c r="J157" i="1" s="1"/>
  <c r="D157" i="1" l="1"/>
  <c r="C159" i="1"/>
  <c r="H158" i="1"/>
  <c r="J158" i="1" s="1"/>
  <c r="G163" i="1"/>
  <c r="D158" i="1" l="1"/>
  <c r="C160" i="1"/>
  <c r="H159" i="1"/>
  <c r="J159" i="1" s="1"/>
  <c r="G164" i="1"/>
  <c r="D159" i="1" l="1"/>
  <c r="C161" i="1"/>
  <c r="H160" i="1"/>
  <c r="G165" i="1"/>
  <c r="G166" i="1" l="1"/>
  <c r="J160" i="1"/>
  <c r="C162" i="1"/>
  <c r="D160" i="1"/>
  <c r="H161" i="1"/>
  <c r="J161" i="1" l="1"/>
  <c r="G167" i="1"/>
  <c r="G168" i="1" s="1"/>
  <c r="H168" i="1" s="1"/>
  <c r="J168" i="1" s="1"/>
  <c r="C163" i="1"/>
  <c r="D161" i="1"/>
  <c r="H162" i="1"/>
  <c r="J162" i="1" l="1"/>
  <c r="C164" i="1"/>
  <c r="D162" i="1"/>
  <c r="H163" i="1"/>
  <c r="J163" i="1" s="1"/>
  <c r="D163" i="1" l="1"/>
  <c r="C165" i="1"/>
  <c r="H164" i="1"/>
  <c r="J164" i="1" l="1"/>
  <c r="C166" i="1"/>
  <c r="D164" i="1"/>
  <c r="H165" i="1"/>
  <c r="J165" i="1" s="1"/>
  <c r="C167" i="1" l="1"/>
  <c r="D165" i="1"/>
  <c r="H166" i="1"/>
  <c r="J166" i="1" l="1"/>
  <c r="H169" i="1"/>
  <c r="D166" i="1"/>
  <c r="H167" i="1"/>
  <c r="J167" i="1" l="1"/>
  <c r="J169" i="1" s="1"/>
</calcChain>
</file>

<file path=xl/sharedStrings.xml><?xml version="1.0" encoding="utf-8"?>
<sst xmlns="http://schemas.openxmlformats.org/spreadsheetml/2006/main" count="19" uniqueCount="17">
  <si>
    <t>Curs schimb valutar eur/ron</t>
  </si>
  <si>
    <t>Valoare credit investitii</t>
  </si>
  <si>
    <t>ron</t>
  </si>
  <si>
    <t>Robor 3M valabil la 01.06.2020</t>
  </si>
  <si>
    <t>Marja</t>
  </si>
  <si>
    <t>Data</t>
  </si>
  <si>
    <t>Utilizare credit</t>
  </si>
  <si>
    <t>Rata principal</t>
  </si>
  <si>
    <t>Sold credit</t>
  </si>
  <si>
    <t>Dobanda</t>
  </si>
  <si>
    <t>Comisioane</t>
  </si>
  <si>
    <t>Total</t>
  </si>
  <si>
    <t>7=3+5+6</t>
  </si>
  <si>
    <t xml:space="preserve">Nota: Prezentul grafic de tragere si rambursare este estimativ, acesta putandu-se modifica in functie de </t>
  </si>
  <si>
    <t>date si valorile tragerilor, precum si evolutia Robor-ului 3M</t>
  </si>
  <si>
    <t>Grafic de tragere si rambursare estimativ imprumut 9.000.000 lei</t>
  </si>
  <si>
    <t>Robor 3 luni valabil la data de 12.08.2020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</si>
</sst>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-* #,##0.00\ _l_e_i_-;\-* #,##0.00\ _l_e_i_-;_-* &quot;-&quot;??\ _l_e_i_-;_-@_-"/>
    <numFmt numFmtId="166" formatCode="_(* #,##0.000_);_(* \(#,##0.000\);_(* &quot;-&quot;??_);_(@_)"/>
    <numFmt numFmtId="167" formatCode="&quot;? &quot;#,##0_);[Red]&quot;(? &quot;#,##0\)"/>
    <numFmt numFmtId="168" formatCode="&quot;\ &quot;#,##0_);[Red]&quot;(\ &quot;#,##0\)"/>
    <numFmt numFmtId="169" formatCode="&quot;£ &quot;#,##0_);[Red]&quot;(£ &quot;#,##0\)"/>
    <numFmt numFmtId="170" formatCode="&quot;$ &quot;#,##0_);&quot;($ &quot;#,##0\);\-_)"/>
    <numFmt numFmtId="171" formatCode="0%_);\(0%\);\-_)"/>
    <numFmt numFmtId="172" formatCode="#,##0_);\(#,##0\);\-_)"/>
    <numFmt numFmtId="173" formatCode="&quot;$ &quot;#,##0.0_);&quot;($ &quot;#,##0.0\);\-_)"/>
    <numFmt numFmtId="174" formatCode="0.0%_);\(0.0%\);\-_)"/>
    <numFmt numFmtId="175" formatCode="#,##0.0_);\(#,##0.0\);\-_)"/>
    <numFmt numFmtId="176" formatCode="&quot;$ &quot;#,##0.00_);&quot;($ &quot;#,##0.00\);\-_)"/>
    <numFmt numFmtId="177" formatCode="0.00%_);\(0.00%\);\-_)"/>
    <numFmt numFmtId="178" formatCode="#,##0.00_);\(#,##0.00\);\-_)"/>
    <numFmt numFmtId="179" formatCode="&quot;$ &quot;#,##0.000_);&quot;($ &quot;#,##0.000\);\-_)"/>
    <numFmt numFmtId="180" formatCode="0.000%_);\(0.000%\);\-_)"/>
    <numFmt numFmtId="181" formatCode="#,##0.000_);\(#,##0.000\);\-_)"/>
    <numFmt numFmtId="182" formatCode="d\-mmm\-yy_);d\-mmm\-yy_);&quot;&quot;"/>
    <numFmt numFmtId="183" formatCode="#,_);\(#,\);\-_)"/>
    <numFmt numFmtId="184" formatCode="#,##0_);\(#,##0\);&quot;- &quot;"/>
    <numFmt numFmtId="185" formatCode="General;[Red]\-General"/>
    <numFmt numFmtId="186" formatCode="&quot;•  &quot;@"/>
    <numFmt numFmtId="187" formatCode="0.000_)"/>
    <numFmt numFmtId="188" formatCode="#,##0.0_);\(#,##0.0\)"/>
    <numFmt numFmtId="189" formatCode="#,##0.00;\-#,##0.00"/>
    <numFmt numFmtId="190" formatCode="#,##0.000_);\(#,##0.000\)"/>
    <numFmt numFmtId="191" formatCode="&quot;$ &quot;#,##0.0_);&quot;($ &quot;#,##0.0\)"/>
    <numFmt numFmtId="192" formatCode="&quot;$ &quot;#,##0.00_);&quot;($ &quot;#,##0.00\)"/>
    <numFmt numFmtId="193" formatCode="&quot;$ &quot;#,##0.000_);&quot;($ &quot;#,##0.000\)"/>
    <numFmt numFmtId="194" formatCode="&quot;  &quot;_•&quot;–    &quot;@"/>
    <numFmt numFmtId="195" formatCode="mmmm\ d&quot;, &quot;yyyy_)"/>
    <numFmt numFmtId="196" formatCode="d\-mmm\-yy_)"/>
    <numFmt numFmtId="197" formatCode="m/d/yy_)"/>
    <numFmt numFmtId="198" formatCode="m/yy_)"/>
    <numFmt numFmtId="199" formatCode="mmm\-yy_)"/>
    <numFmt numFmtId="200" formatCode="_-[$€-2]\ * #,##0.00_-;\-[$€-2]\ * #,##0.00_-;_-[$€-2]\ * \-??_-"/>
    <numFmt numFmtId="201" formatCode="#\ ?/?_)"/>
    <numFmt numFmtId="202" formatCode=";;;"/>
    <numFmt numFmtId="203" formatCode="0.00_)"/>
    <numFmt numFmtId="204" formatCode="_(* #,##0_);_(* \(#,##0\);_(* &quot;-&quot;??_);_(@_)"/>
    <numFmt numFmtId="205" formatCode="0.0%_);\(0.0%\)"/>
    <numFmt numFmtId="206" formatCode="0.00%_);\(0.00%\)"/>
    <numFmt numFmtId="207" formatCode="0.000%_);\(0.000%\)"/>
    <numFmt numFmtId="208" formatCode="#,##0_);\(#,##0\);\-_);&quot;• &quot;@_)"/>
    <numFmt numFmtId="209" formatCode="#,##0_);\(#,##0\);\-_);&quot;– &quot;@"/>
    <numFmt numFmtId="210" formatCode="#,##0_);\(#,##0\);\-_);&quot;— &quot;@"/>
    <numFmt numFmtId="211" formatCode="#,##0\x_);\(#,##0&quot;x)&quot;"/>
    <numFmt numFmtId="212" formatCode="#,##0.0\x_);\(#,##0.0&quot;x)&quot;"/>
    <numFmt numFmtId="213" formatCode="#,##0.00\x_);\(#,##0.00&quot;x)&quot;"/>
    <numFmt numFmtId="214" formatCode="_(* #,##0_);_(* \(#,##0\);_(* \-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2"/>
      <name val="Times New Roman"/>
      <family val="1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Times"/>
      <family val="1"/>
    </font>
    <font>
      <sz val="12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i/>
      <sz val="16"/>
      <name val="Helv"/>
      <family val="2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!!Helvetica"/>
    </font>
    <font>
      <u/>
      <sz val="11"/>
      <color indexed="12"/>
      <name val="ＭＳ Ｐゴシック"/>
      <family val="3"/>
      <charset val="128"/>
    </font>
    <font>
      <sz val="11"/>
      <name val="돋움"/>
      <family val="2"/>
    </font>
    <font>
      <sz val="11"/>
      <color indexed="8"/>
      <name val="ＭＳ Ｐゴシック"/>
      <family val="2"/>
      <charset val="128"/>
    </font>
    <font>
      <u/>
      <sz val="11"/>
      <color indexed="2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62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" fillId="4" borderId="0" applyBorder="0" applyAlignment="0" applyProtection="0"/>
    <xf numFmtId="168" fontId="5" fillId="4" borderId="0" applyBorder="0" applyAlignment="0" applyProtection="0"/>
    <xf numFmtId="169" fontId="5" fillId="4" borderId="0" applyBorder="0" applyAlignment="0" applyProtection="0"/>
    <xf numFmtId="168" fontId="5" fillId="4" borderId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70" fontId="5" fillId="4" borderId="0" applyBorder="0" applyAlignment="0" applyProtection="0"/>
    <xf numFmtId="171" fontId="5" fillId="4" borderId="0" applyBorder="0" applyAlignment="0" applyProtection="0"/>
    <xf numFmtId="172" fontId="5" fillId="4" borderId="0" applyBorder="0" applyAlignment="0" applyProtection="0"/>
    <xf numFmtId="173" fontId="5" fillId="4" borderId="0" applyBorder="0" applyAlignment="0" applyProtection="0"/>
    <xf numFmtId="174" fontId="5" fillId="4" borderId="0" applyBorder="0" applyAlignment="0" applyProtection="0"/>
    <xf numFmtId="175" fontId="5" fillId="4" borderId="0" applyBorder="0" applyAlignment="0" applyProtection="0"/>
    <xf numFmtId="176" fontId="5" fillId="4" borderId="0" applyBorder="0" applyAlignment="0" applyProtection="0"/>
    <xf numFmtId="177" fontId="5" fillId="4" borderId="0" applyBorder="0" applyAlignment="0" applyProtection="0"/>
    <xf numFmtId="178" fontId="5" fillId="4" borderId="0" applyBorder="0" applyAlignment="0" applyProtection="0"/>
    <xf numFmtId="179" fontId="5" fillId="4" borderId="0" applyBorder="0" applyAlignment="0" applyProtection="0"/>
    <xf numFmtId="180" fontId="5" fillId="4" borderId="0" applyBorder="0" applyAlignment="0" applyProtection="0"/>
    <xf numFmtId="181" fontId="5" fillId="4" borderId="0" applyBorder="0" applyAlignment="0" applyProtection="0"/>
    <xf numFmtId="182" fontId="5" fillId="4" borderId="0" applyBorder="0" applyAlignment="0" applyProtection="0"/>
    <xf numFmtId="183" fontId="5" fillId="4" borderId="0" applyBorder="0" applyAlignment="0" applyProtection="0"/>
    <xf numFmtId="184" fontId="5" fillId="4" borderId="0" applyBorder="0" applyAlignment="0"/>
    <xf numFmtId="185" fontId="14" fillId="4" borderId="2" applyAlignment="0" applyProtection="0"/>
    <xf numFmtId="186" fontId="5" fillId="4" borderId="0" applyBorder="0" applyAlignment="0" applyProtection="0"/>
    <xf numFmtId="0" fontId="15" fillId="23" borderId="0" applyNumberFormat="0" applyBorder="0" applyAlignment="0" applyProtection="0"/>
    <xf numFmtId="0" fontId="16" fillId="24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6" fillId="25" borderId="3" applyNumberFormat="0" applyAlignment="0" applyProtection="0"/>
    <xf numFmtId="0" fontId="17" fillId="0" borderId="4" applyNumberFormat="0" applyFill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0" fontId="18" fillId="26" borderId="5" applyNumberFormat="0" applyAlignment="0" applyProtection="0"/>
    <xf numFmtId="187" fontId="19" fillId="0" borderId="0"/>
    <xf numFmtId="187" fontId="19" fillId="0" borderId="0"/>
    <xf numFmtId="187" fontId="19" fillId="0" borderId="0"/>
    <xf numFmtId="187" fontId="19" fillId="0" borderId="0"/>
    <xf numFmtId="187" fontId="19" fillId="0" borderId="0"/>
    <xf numFmtId="187" fontId="19" fillId="0" borderId="0"/>
    <xf numFmtId="187" fontId="19" fillId="0" borderId="0"/>
    <xf numFmtId="187" fontId="19" fillId="0" borderId="0"/>
    <xf numFmtId="188" fontId="5" fillId="4" borderId="0" applyBorder="0" applyAlignment="0" applyProtection="0"/>
    <xf numFmtId="189" fontId="5" fillId="4" borderId="0" applyBorder="0" applyAlignment="0" applyProtection="0"/>
    <xf numFmtId="190" fontId="5" fillId="4" borderId="0" applyBorder="0" applyAlignment="0" applyProtection="0"/>
    <xf numFmtId="0" fontId="20" fillId="4" borderId="0"/>
    <xf numFmtId="169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91" fontId="5" fillId="4" borderId="0" applyBorder="0" applyAlignment="0" applyProtection="0"/>
    <xf numFmtId="192" fontId="5" fillId="4" borderId="0" applyBorder="0" applyAlignment="0" applyProtection="0"/>
    <xf numFmtId="193" fontId="5" fillId="4" borderId="0" applyBorder="0" applyAlignment="0" applyProtection="0"/>
    <xf numFmtId="194" fontId="5" fillId="4" borderId="0" applyBorder="0" applyAlignment="0" applyProtection="0"/>
    <xf numFmtId="195" fontId="5" fillId="4" borderId="0" applyBorder="0" applyAlignment="0" applyProtection="0"/>
    <xf numFmtId="196" fontId="5" fillId="4" borderId="0" applyBorder="0" applyAlignment="0" applyProtection="0"/>
    <xf numFmtId="197" fontId="5" fillId="4" borderId="0" applyBorder="0" applyAlignment="0" applyProtection="0"/>
    <xf numFmtId="198" fontId="5" fillId="4" borderId="0" applyBorder="0" applyAlignment="0" applyProtection="0"/>
    <xf numFmtId="199" fontId="5" fillId="4" borderId="0" applyBorder="0" applyAlignment="0" applyProtection="0"/>
    <xf numFmtId="195" fontId="5" fillId="4" borderId="0" applyBorder="0" applyAlignment="0" applyProtection="0"/>
    <xf numFmtId="0" fontId="13" fillId="27" borderId="0" applyNumberFormat="0" applyBorder="0" applyAlignment="0" applyProtection="0"/>
    <xf numFmtId="200" fontId="5" fillId="4" borderId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" fillId="4" borderId="0" applyBorder="0" applyAlignment="0" applyProtection="0"/>
    <xf numFmtId="0" fontId="5" fillId="4" borderId="0" applyBorder="0" applyAlignment="0" applyProtection="0"/>
    <xf numFmtId="201" fontId="5" fillId="4" borderId="0" applyBorder="0" applyAlignment="0" applyProtection="0"/>
    <xf numFmtId="0" fontId="5" fillId="4" borderId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02" fontId="5" fillId="4" borderId="0" applyBorder="0" applyAlignment="0" applyProtection="0"/>
    <xf numFmtId="0" fontId="26" fillId="0" borderId="0" applyNumberFormat="0" applyFill="0" applyBorder="0" applyAlignment="0" applyProtection="0"/>
    <xf numFmtId="0" fontId="27" fillId="24" borderId="9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0" fontId="28" fillId="28" borderId="3" applyNumberFormat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203" fontId="30" fillId="0" borderId="0"/>
    <xf numFmtId="0" fontId="21" fillId="0" borderId="0"/>
    <xf numFmtId="0" fontId="21" fillId="0" borderId="0"/>
    <xf numFmtId="0" fontId="21" fillId="0" borderId="0"/>
    <xf numFmtId="170" fontId="5" fillId="4" borderId="0"/>
    <xf numFmtId="204" fontId="5" fillId="4" borderId="0"/>
    <xf numFmtId="204" fontId="5" fillId="4" borderId="0"/>
    <xf numFmtId="0" fontId="1" fillId="0" borderId="0"/>
    <xf numFmtId="204" fontId="5" fillId="4" borderId="0"/>
    <xf numFmtId="0" fontId="1" fillId="0" borderId="0"/>
    <xf numFmtId="204" fontId="5" fillId="4" borderId="0"/>
    <xf numFmtId="185" fontId="5" fillId="4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11" fillId="31" borderId="10" applyNumberForma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1" fillId="32" borderId="10" applyNumberFormat="0" applyFon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205" fontId="5" fillId="4" borderId="0" applyBorder="0" applyAlignment="0" applyProtection="0"/>
    <xf numFmtId="206" fontId="5" fillId="4" borderId="0" applyBorder="0" applyAlignment="0" applyProtection="0"/>
    <xf numFmtId="207" fontId="5" fillId="4" borderId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208" fontId="5" fillId="4" borderId="0" applyBorder="0" applyAlignment="0" applyProtection="0"/>
    <xf numFmtId="209" fontId="5" fillId="4" borderId="0" applyBorder="0" applyAlignment="0" applyProtection="0"/>
    <xf numFmtId="210" fontId="5" fillId="4" borderId="0" applyBorder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11" fontId="5" fillId="4" borderId="0" applyBorder="0" applyAlignment="0" applyProtection="0"/>
    <xf numFmtId="212" fontId="5" fillId="4" borderId="0" applyBorder="0" applyAlignment="0" applyProtection="0"/>
    <xf numFmtId="213" fontId="5" fillId="4" borderId="0" applyBorder="0" applyAlignment="0" applyProtection="0"/>
    <xf numFmtId="211" fontId="5" fillId="4" borderId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44" fontId="35" fillId="0" borderId="0" applyFont="0" applyFill="0" applyBorder="0" applyAlignment="0" applyProtection="0"/>
    <xf numFmtId="0" fontId="18" fillId="33" borderId="5" applyNumberFormat="0" applyAlignment="0" applyProtection="0"/>
    <xf numFmtId="3" fontId="5" fillId="4" borderId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5" fontId="36" fillId="4" borderId="0" applyBorder="0" applyAlignment="0" applyProtection="0"/>
    <xf numFmtId="0" fontId="37" fillId="0" borderId="0"/>
    <xf numFmtId="214" fontId="5" fillId="4" borderId="0" applyBorder="0" applyAlignment="0" applyProtection="0"/>
    <xf numFmtId="214" fontId="5" fillId="4" borderId="0" applyBorder="0" applyAlignment="0" applyProtection="0"/>
    <xf numFmtId="0" fontId="38" fillId="0" borderId="0"/>
    <xf numFmtId="185" fontId="39" fillId="4" borderId="0" applyBorder="0" applyAlignment="0" applyProtection="0"/>
    <xf numFmtId="185" fontId="39" fillId="4" borderId="0" applyBorder="0" applyAlignment="0" applyProtection="0"/>
  </cellStyleXfs>
  <cellXfs count="70">
    <xf numFmtId="0" fontId="0" fillId="0" borderId="0" xfId="0"/>
    <xf numFmtId="164" fontId="1" fillId="0" borderId="0" xfId="2" applyNumberFormat="1"/>
    <xf numFmtId="0" fontId="1" fillId="0" borderId="0" xfId="2"/>
    <xf numFmtId="43" fontId="0" fillId="0" borderId="0" xfId="3" applyFont="1"/>
    <xf numFmtId="0" fontId="1" fillId="0" borderId="0" xfId="2" applyFill="1"/>
    <xf numFmtId="164" fontId="3" fillId="0" borderId="0" xfId="2" applyNumberFormat="1" applyFont="1"/>
    <xf numFmtId="43" fontId="1" fillId="0" borderId="0" xfId="2" applyNumberFormat="1" applyFont="1"/>
    <xf numFmtId="43" fontId="2" fillId="0" borderId="0" xfId="3" applyFont="1"/>
    <xf numFmtId="164" fontId="4" fillId="0" borderId="0" xfId="2" applyNumberFormat="1" applyFont="1"/>
    <xf numFmtId="165" fontId="6" fillId="0" borderId="0" xfId="1" applyFont="1"/>
    <xf numFmtId="0" fontId="4" fillId="0" borderId="0" xfId="2" applyFont="1"/>
    <xf numFmtId="164" fontId="0" fillId="0" borderId="0" xfId="2" applyNumberFormat="1" applyFont="1"/>
    <xf numFmtId="10" fontId="0" fillId="0" borderId="0" xfId="4" applyNumberFormat="1" applyFont="1"/>
    <xf numFmtId="10" fontId="6" fillId="0" borderId="0" xfId="3" applyNumberFormat="1" applyFont="1"/>
    <xf numFmtId="164" fontId="3" fillId="0" borderId="1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43" fontId="3" fillId="0" borderId="1" xfId="3" applyFont="1" applyBorder="1" applyAlignment="1">
      <alignment horizontal="center"/>
    </xf>
    <xf numFmtId="0" fontId="3" fillId="0" borderId="1" xfId="3" applyNumberFormat="1" applyFont="1" applyBorder="1" applyAlignment="1">
      <alignment horizontal="center"/>
    </xf>
    <xf numFmtId="43" fontId="1" fillId="0" borderId="0" xfId="2" applyNumberFormat="1"/>
    <xf numFmtId="164" fontId="1" fillId="0" borderId="1" xfId="2" applyNumberFormat="1" applyFont="1" applyBorder="1"/>
    <xf numFmtId="0" fontId="1" fillId="0" borderId="1" xfId="3" applyNumberFormat="1" applyFont="1" applyBorder="1" applyAlignment="1">
      <alignment horizontal="center"/>
    </xf>
    <xf numFmtId="43" fontId="1" fillId="0" borderId="1" xfId="3" applyFont="1" applyBorder="1" applyAlignment="1">
      <alignment horizontal="center"/>
    </xf>
    <xf numFmtId="43" fontId="1" fillId="0" borderId="1" xfId="3" applyNumberFormat="1" applyFont="1" applyBorder="1" applyAlignment="1">
      <alignment horizontal="center"/>
    </xf>
    <xf numFmtId="4" fontId="1" fillId="0" borderId="1" xfId="1" applyNumberFormat="1" applyFont="1" applyBorder="1" applyAlignment="1">
      <alignment horizontal="right"/>
    </xf>
    <xf numFmtId="164" fontId="1" fillId="2" borderId="1" xfId="2" applyNumberFormat="1" applyFont="1" applyFill="1" applyBorder="1"/>
    <xf numFmtId="0" fontId="1" fillId="2" borderId="1" xfId="3" applyNumberFormat="1" applyFont="1" applyFill="1" applyBorder="1" applyAlignment="1">
      <alignment horizontal="center"/>
    </xf>
    <xf numFmtId="43" fontId="1" fillId="2" borderId="1" xfId="3" applyFont="1" applyFill="1" applyBorder="1" applyAlignment="1">
      <alignment horizontal="center"/>
    </xf>
    <xf numFmtId="43" fontId="1" fillId="2" borderId="1" xfId="3" applyNumberFormat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right"/>
    </xf>
    <xf numFmtId="164" fontId="1" fillId="0" borderId="1" xfId="2" applyNumberFormat="1" applyBorder="1"/>
    <xf numFmtId="43" fontId="1" fillId="0" borderId="1" xfId="3" applyFont="1" applyBorder="1"/>
    <xf numFmtId="43" fontId="1" fillId="0" borderId="1" xfId="2" applyNumberFormat="1" applyFont="1" applyBorder="1"/>
    <xf numFmtId="43" fontId="0" fillId="0" borderId="1" xfId="3" applyFont="1" applyBorder="1"/>
    <xf numFmtId="43" fontId="1" fillId="0" borderId="1" xfId="2" applyNumberFormat="1" applyBorder="1"/>
    <xf numFmtId="4" fontId="7" fillId="0" borderId="1" xfId="1" applyNumberFormat="1" applyFont="1" applyBorder="1" applyAlignment="1">
      <alignment horizontal="right"/>
    </xf>
    <xf numFmtId="43" fontId="1" fillId="0" borderId="1" xfId="3" applyBorder="1"/>
    <xf numFmtId="43" fontId="8" fillId="0" borderId="1" xfId="3" applyFont="1" applyBorder="1"/>
    <xf numFmtId="43" fontId="1" fillId="0" borderId="1" xfId="3" applyNumberFormat="1" applyFont="1" applyBorder="1"/>
    <xf numFmtId="164" fontId="1" fillId="2" borderId="1" xfId="2" applyNumberFormat="1" applyFill="1" applyBorder="1"/>
    <xf numFmtId="43" fontId="1" fillId="2" borderId="1" xfId="3" applyFill="1" applyBorder="1"/>
    <xf numFmtId="43" fontId="1" fillId="2" borderId="1" xfId="2" applyNumberFormat="1" applyFill="1" applyBorder="1"/>
    <xf numFmtId="4" fontId="7" fillId="2" borderId="1" xfId="1" applyNumberFormat="1" applyFont="1" applyFill="1" applyBorder="1" applyAlignment="1">
      <alignment horizontal="right"/>
    </xf>
    <xf numFmtId="43" fontId="0" fillId="2" borderId="1" xfId="3" applyFont="1" applyFill="1" applyBorder="1"/>
    <xf numFmtId="4" fontId="1" fillId="0" borderId="1" xfId="3" applyNumberFormat="1" applyBorder="1" applyAlignment="1">
      <alignment horizontal="right"/>
    </xf>
    <xf numFmtId="4" fontId="1" fillId="0" borderId="1" xfId="2" applyNumberFormat="1" applyBorder="1" applyAlignment="1">
      <alignment horizontal="right"/>
    </xf>
    <xf numFmtId="4" fontId="1" fillId="2" borderId="1" xfId="2" applyNumberFormat="1" applyFill="1" applyBorder="1"/>
    <xf numFmtId="0" fontId="1" fillId="2" borderId="0" xfId="2" applyFill="1"/>
    <xf numFmtId="164" fontId="1" fillId="3" borderId="1" xfId="2" applyNumberFormat="1" applyFill="1" applyBorder="1"/>
    <xf numFmtId="43" fontId="1" fillId="3" borderId="1" xfId="2" applyNumberFormat="1" applyFill="1" applyBorder="1"/>
    <xf numFmtId="4" fontId="7" fillId="3" borderId="1" xfId="1" applyNumberFormat="1" applyFont="1" applyFill="1" applyBorder="1" applyAlignment="1">
      <alignment horizontal="right"/>
    </xf>
    <xf numFmtId="43" fontId="0" fillId="3" borderId="1" xfId="3" applyFont="1" applyFill="1" applyBorder="1"/>
    <xf numFmtId="43" fontId="1" fillId="3" borderId="1" xfId="3" applyFill="1" applyBorder="1"/>
    <xf numFmtId="0" fontId="1" fillId="3" borderId="0" xfId="2" applyFill="1"/>
    <xf numFmtId="0" fontId="2" fillId="0" borderId="0" xfId="2" applyFont="1"/>
    <xf numFmtId="164" fontId="3" fillId="3" borderId="1" xfId="2" applyNumberFormat="1" applyFont="1" applyFill="1" applyBorder="1"/>
    <xf numFmtId="43" fontId="3" fillId="3" borderId="1" xfId="3" applyNumberFormat="1" applyFont="1" applyFill="1" applyBorder="1"/>
    <xf numFmtId="43" fontId="3" fillId="3" borderId="1" xfId="2" applyNumberFormat="1" applyFont="1" applyFill="1" applyBorder="1"/>
    <xf numFmtId="164" fontId="9" fillId="3" borderId="0" xfId="2" applyNumberFormat="1" applyFont="1" applyFill="1"/>
    <xf numFmtId="164" fontId="1" fillId="3" borderId="0" xfId="2" applyNumberFormat="1" applyFill="1"/>
    <xf numFmtId="43" fontId="1" fillId="3" borderId="0" xfId="2" applyNumberFormat="1" applyFill="1"/>
    <xf numFmtId="166" fontId="1" fillId="3" borderId="0" xfId="2" applyNumberFormat="1" applyFill="1"/>
    <xf numFmtId="43" fontId="0" fillId="3" borderId="0" xfId="3" applyFont="1" applyFill="1"/>
    <xf numFmtId="0" fontId="10" fillId="3" borderId="0" xfId="2" applyFont="1" applyFill="1"/>
    <xf numFmtId="164" fontId="10" fillId="3" borderId="0" xfId="2" applyNumberFormat="1" applyFont="1" applyFill="1"/>
    <xf numFmtId="43" fontId="10" fillId="3" borderId="0" xfId="2" applyNumberFormat="1" applyFont="1" applyFill="1"/>
    <xf numFmtId="43" fontId="10" fillId="3" borderId="0" xfId="3" applyFont="1" applyFill="1"/>
    <xf numFmtId="164" fontId="1" fillId="3" borderId="0" xfId="2" applyNumberFormat="1" applyFont="1" applyFill="1"/>
    <xf numFmtId="43" fontId="1" fillId="3" borderId="0" xfId="2" applyNumberFormat="1" applyFont="1" applyFill="1"/>
    <xf numFmtId="165" fontId="1" fillId="3" borderId="0" xfId="1" applyFont="1" applyFill="1"/>
    <xf numFmtId="164" fontId="3" fillId="0" borderId="0" xfId="2" applyNumberFormat="1" applyFont="1" applyAlignment="1">
      <alignment horizontal="center"/>
    </xf>
  </cellXfs>
  <cellStyles count="862">
    <cellStyle name="? BP" xfId="5"/>
    <cellStyle name="? JY" xfId="6"/>
    <cellStyle name="£ BP" xfId="7"/>
    <cellStyle name="¥ JY" xfId="8"/>
    <cellStyle name="20% - Accent1 10" xfId="9"/>
    <cellStyle name="20% - Accent1 11" xfId="10"/>
    <cellStyle name="20% - Accent1 12" xfId="11"/>
    <cellStyle name="20% - Accent1 2" xfId="12"/>
    <cellStyle name="20% - Accent1 2 2" xfId="13"/>
    <cellStyle name="20% - Accent1 2 3" xfId="14"/>
    <cellStyle name="20% - Accent1 2_situație reabilitare termica - sectorul 1" xfId="15"/>
    <cellStyle name="20% - Accent1 3" xfId="16"/>
    <cellStyle name="20% - Accent1 3 2" xfId="17"/>
    <cellStyle name="20% - Accent1 3 3" xfId="18"/>
    <cellStyle name="20% - Accent1 3_situație reabilitare termica - sectorul 1" xfId="19"/>
    <cellStyle name="20% - Accent1 4" xfId="20"/>
    <cellStyle name="20% - Accent1 4 2" xfId="21"/>
    <cellStyle name="20% - Accent1 4 3" xfId="22"/>
    <cellStyle name="20% - Accent1 4_situație reabilitare termica - sectorul 1" xfId="23"/>
    <cellStyle name="20% - Accent1 5" xfId="24"/>
    <cellStyle name="20% - Accent1 6" xfId="25"/>
    <cellStyle name="20% - Accent1 7" xfId="26"/>
    <cellStyle name="20% - Accent1 8" xfId="27"/>
    <cellStyle name="20% - Accent1 9" xfId="28"/>
    <cellStyle name="20% - Accent2 10" xfId="29"/>
    <cellStyle name="20% - Accent2 11" xfId="30"/>
    <cellStyle name="20% - Accent2 12" xfId="31"/>
    <cellStyle name="20% - Accent2 2" xfId="32"/>
    <cellStyle name="20% - Accent2 2 2" xfId="33"/>
    <cellStyle name="20% - Accent2 2 3" xfId="34"/>
    <cellStyle name="20% - Accent2 2_situație reabilitare termica - sectorul 1" xfId="35"/>
    <cellStyle name="20% - Accent2 3" xfId="36"/>
    <cellStyle name="20% - Accent2 3 2" xfId="37"/>
    <cellStyle name="20% - Accent2 3 3" xfId="38"/>
    <cellStyle name="20% - Accent2 3_situație reabilitare termica - sectorul 1" xfId="39"/>
    <cellStyle name="20% - Accent2 4" xfId="40"/>
    <cellStyle name="20% - Accent2 4 2" xfId="41"/>
    <cellStyle name="20% - Accent2 4 3" xfId="42"/>
    <cellStyle name="20% - Accent2 4_situație reabilitare termica - sectorul 1" xfId="43"/>
    <cellStyle name="20% - Accent2 5" xfId="44"/>
    <cellStyle name="20% - Accent2 6" xfId="45"/>
    <cellStyle name="20% - Accent2 7" xfId="46"/>
    <cellStyle name="20% - Accent2 8" xfId="47"/>
    <cellStyle name="20% - Accent2 9" xfId="48"/>
    <cellStyle name="20% - Accent3 10" xfId="49"/>
    <cellStyle name="20% - Accent3 11" xfId="50"/>
    <cellStyle name="20% - Accent3 12" xfId="51"/>
    <cellStyle name="20% - Accent3 2" xfId="52"/>
    <cellStyle name="20% - Accent3 2 2" xfId="53"/>
    <cellStyle name="20% - Accent3 2 3" xfId="54"/>
    <cellStyle name="20% - Accent3 2_situație reabilitare termica - sectorul 1" xfId="55"/>
    <cellStyle name="20% - Accent3 3" xfId="56"/>
    <cellStyle name="20% - Accent3 3 2" xfId="57"/>
    <cellStyle name="20% - Accent3 3 3" xfId="58"/>
    <cellStyle name="20% - Accent3 3_situație reabilitare termica - sectorul 1" xfId="59"/>
    <cellStyle name="20% - Accent3 4" xfId="60"/>
    <cellStyle name="20% - Accent3 4 2" xfId="61"/>
    <cellStyle name="20% - Accent3 4 3" xfId="62"/>
    <cellStyle name="20% - Accent3 4_situație reabilitare termica - sectorul 1" xfId="63"/>
    <cellStyle name="20% - Accent3 5" xfId="64"/>
    <cellStyle name="20% - Accent3 6" xfId="65"/>
    <cellStyle name="20% - Accent3 7" xfId="66"/>
    <cellStyle name="20% - Accent3 8" xfId="67"/>
    <cellStyle name="20% - Accent3 9" xfId="68"/>
    <cellStyle name="20% - Accent4 10" xfId="69"/>
    <cellStyle name="20% - Accent4 11" xfId="70"/>
    <cellStyle name="20% - Accent4 12" xfId="71"/>
    <cellStyle name="20% - Accent4 2" xfId="72"/>
    <cellStyle name="20% - Accent4 2 2" xfId="73"/>
    <cellStyle name="20% - Accent4 2 3" xfId="74"/>
    <cellStyle name="20% - Accent4 2_situație reabilitare termica - sectorul 1" xfId="75"/>
    <cellStyle name="20% - Accent4 3" xfId="76"/>
    <cellStyle name="20% - Accent4 3 2" xfId="77"/>
    <cellStyle name="20% - Accent4 3 3" xfId="78"/>
    <cellStyle name="20% - Accent4 3_situație reabilitare termica - sectorul 1" xfId="79"/>
    <cellStyle name="20% - Accent4 4" xfId="80"/>
    <cellStyle name="20% - Accent4 4 2" xfId="81"/>
    <cellStyle name="20% - Accent4 4 3" xfId="82"/>
    <cellStyle name="20% - Accent4 4_situație reabilitare termica - sectorul 1" xfId="83"/>
    <cellStyle name="20% - Accent4 5" xfId="84"/>
    <cellStyle name="20% - Accent4 6" xfId="85"/>
    <cellStyle name="20% - Accent4 7" xfId="86"/>
    <cellStyle name="20% - Accent4 8" xfId="87"/>
    <cellStyle name="20% - Accent4 9" xfId="88"/>
    <cellStyle name="20% - Accent5 10" xfId="89"/>
    <cellStyle name="20% - Accent5 11" xfId="90"/>
    <cellStyle name="20% - Accent5 12" xfId="91"/>
    <cellStyle name="20% - Accent5 2" xfId="92"/>
    <cellStyle name="20% - Accent5 2 2" xfId="93"/>
    <cellStyle name="20% - Accent5 2 3" xfId="94"/>
    <cellStyle name="20% - Accent5 2_situație reabilitare termica - sectorul 1" xfId="95"/>
    <cellStyle name="20% - Accent5 3" xfId="96"/>
    <cellStyle name="20% - Accent5 3 2" xfId="97"/>
    <cellStyle name="20% - Accent5 3 3" xfId="98"/>
    <cellStyle name="20% - Accent5 3_situație reabilitare termica - sectorul 1" xfId="99"/>
    <cellStyle name="20% - Accent5 4" xfId="100"/>
    <cellStyle name="20% - Accent5 4 2" xfId="101"/>
    <cellStyle name="20% - Accent5 4 3" xfId="102"/>
    <cellStyle name="20% - Accent5 4_situație reabilitare termica - sectorul 1" xfId="103"/>
    <cellStyle name="20% - Accent5 5" xfId="104"/>
    <cellStyle name="20% - Accent5 6" xfId="105"/>
    <cellStyle name="20% - Accent5 7" xfId="106"/>
    <cellStyle name="20% - Accent5 8" xfId="107"/>
    <cellStyle name="20% - Accent5 9" xfId="108"/>
    <cellStyle name="20% - Accent6 10" xfId="109"/>
    <cellStyle name="20% - Accent6 11" xfId="110"/>
    <cellStyle name="20% - Accent6 12" xfId="111"/>
    <cellStyle name="20% - Accent6 2" xfId="112"/>
    <cellStyle name="20% - Accent6 2 2" xfId="113"/>
    <cellStyle name="20% - Accent6 2 3" xfId="114"/>
    <cellStyle name="20% - Accent6 2_situație reabilitare termica - sectorul 1" xfId="115"/>
    <cellStyle name="20% - Accent6 3" xfId="116"/>
    <cellStyle name="20% - Accent6 3 2" xfId="117"/>
    <cellStyle name="20% - Accent6 3 3" xfId="118"/>
    <cellStyle name="20% - Accent6 3_situație reabilitare termica - sectorul 1" xfId="119"/>
    <cellStyle name="20% - Accent6 4" xfId="120"/>
    <cellStyle name="20% - Accent6 4 2" xfId="121"/>
    <cellStyle name="20% - Accent6 4 3" xfId="122"/>
    <cellStyle name="20% - Accent6 4_situație reabilitare termica - sectorul 1" xfId="123"/>
    <cellStyle name="20% - Accent6 5" xfId="124"/>
    <cellStyle name="20% - Accent6 6" xfId="125"/>
    <cellStyle name="20% - Accent6 7" xfId="126"/>
    <cellStyle name="20% - Accent6 8" xfId="127"/>
    <cellStyle name="20% - Accent6 9" xfId="128"/>
    <cellStyle name="40% - Accent1 10" xfId="129"/>
    <cellStyle name="40% - Accent1 11" xfId="130"/>
    <cellStyle name="40% - Accent1 12" xfId="131"/>
    <cellStyle name="40% - Accent1 2" xfId="132"/>
    <cellStyle name="40% - Accent1 2 2" xfId="133"/>
    <cellStyle name="40% - Accent1 2 3" xfId="134"/>
    <cellStyle name="40% - Accent1 2_situație reabilitare termica - sectorul 1" xfId="135"/>
    <cellStyle name="40% - Accent1 3" xfId="136"/>
    <cellStyle name="40% - Accent1 3 2" xfId="137"/>
    <cellStyle name="40% - Accent1 3 3" xfId="138"/>
    <cellStyle name="40% - Accent1 3_situație reabilitare termica - sectorul 1" xfId="139"/>
    <cellStyle name="40% - Accent1 4" xfId="140"/>
    <cellStyle name="40% - Accent1 4 2" xfId="141"/>
    <cellStyle name="40% - Accent1 4 3" xfId="142"/>
    <cellStyle name="40% - Accent1 4_situație reabilitare termica - sectorul 1" xfId="143"/>
    <cellStyle name="40% - Accent1 5" xfId="144"/>
    <cellStyle name="40% - Accent1 6" xfId="145"/>
    <cellStyle name="40% - Accent1 7" xfId="146"/>
    <cellStyle name="40% - Accent1 8" xfId="147"/>
    <cellStyle name="40% - Accent1 9" xfId="148"/>
    <cellStyle name="40% - Accent2 10" xfId="149"/>
    <cellStyle name="40% - Accent2 11" xfId="150"/>
    <cellStyle name="40% - Accent2 12" xfId="151"/>
    <cellStyle name="40% - Accent2 2" xfId="152"/>
    <cellStyle name="40% - Accent2 2 2" xfId="153"/>
    <cellStyle name="40% - Accent2 2 3" xfId="154"/>
    <cellStyle name="40% - Accent2 2_situație reabilitare termica - sectorul 1" xfId="155"/>
    <cellStyle name="40% - Accent2 3" xfId="156"/>
    <cellStyle name="40% - Accent2 3 2" xfId="157"/>
    <cellStyle name="40% - Accent2 3 3" xfId="158"/>
    <cellStyle name="40% - Accent2 3_situație reabilitare termica - sectorul 1" xfId="159"/>
    <cellStyle name="40% - Accent2 4" xfId="160"/>
    <cellStyle name="40% - Accent2 4 2" xfId="161"/>
    <cellStyle name="40% - Accent2 4 3" xfId="162"/>
    <cellStyle name="40% - Accent2 4_situație reabilitare termica - sectorul 1" xfId="163"/>
    <cellStyle name="40% - Accent2 5" xfId="164"/>
    <cellStyle name="40% - Accent2 6" xfId="165"/>
    <cellStyle name="40% - Accent2 7" xfId="166"/>
    <cellStyle name="40% - Accent2 8" xfId="167"/>
    <cellStyle name="40% - Accent2 9" xfId="168"/>
    <cellStyle name="40% - Accent3 10" xfId="169"/>
    <cellStyle name="40% - Accent3 11" xfId="170"/>
    <cellStyle name="40% - Accent3 12" xfId="171"/>
    <cellStyle name="40% - Accent3 2" xfId="172"/>
    <cellStyle name="40% - Accent3 2 2" xfId="173"/>
    <cellStyle name="40% - Accent3 2 3" xfId="174"/>
    <cellStyle name="40% - Accent3 2_situație reabilitare termica - sectorul 1" xfId="175"/>
    <cellStyle name="40% - Accent3 3" xfId="176"/>
    <cellStyle name="40% - Accent3 3 2" xfId="177"/>
    <cellStyle name="40% - Accent3 3 3" xfId="178"/>
    <cellStyle name="40% - Accent3 3_situație reabilitare termica - sectorul 1" xfId="179"/>
    <cellStyle name="40% - Accent3 4" xfId="180"/>
    <cellStyle name="40% - Accent3 4 2" xfId="181"/>
    <cellStyle name="40% - Accent3 4 3" xfId="182"/>
    <cellStyle name="40% - Accent3 4_situație reabilitare termica - sectorul 1" xfId="183"/>
    <cellStyle name="40% - Accent3 5" xfId="184"/>
    <cellStyle name="40% - Accent3 6" xfId="185"/>
    <cellStyle name="40% - Accent3 7" xfId="186"/>
    <cellStyle name="40% - Accent3 8" xfId="187"/>
    <cellStyle name="40% - Accent3 9" xfId="188"/>
    <cellStyle name="40% - Accent4 10" xfId="189"/>
    <cellStyle name="40% - Accent4 11" xfId="190"/>
    <cellStyle name="40% - Accent4 12" xfId="191"/>
    <cellStyle name="40% - Accent4 2" xfId="192"/>
    <cellStyle name="40% - Accent4 2 2" xfId="193"/>
    <cellStyle name="40% - Accent4 2 3" xfId="194"/>
    <cellStyle name="40% - Accent4 2_situație reabilitare termica - sectorul 1" xfId="195"/>
    <cellStyle name="40% - Accent4 3" xfId="196"/>
    <cellStyle name="40% - Accent4 3 2" xfId="197"/>
    <cellStyle name="40% - Accent4 3 3" xfId="198"/>
    <cellStyle name="40% - Accent4 3_situație reabilitare termica - sectorul 1" xfId="199"/>
    <cellStyle name="40% - Accent4 4" xfId="200"/>
    <cellStyle name="40% - Accent4 4 2" xfId="201"/>
    <cellStyle name="40% - Accent4 4 3" xfId="202"/>
    <cellStyle name="40% - Accent4 4_situație reabilitare termica - sectorul 1" xfId="203"/>
    <cellStyle name="40% - Accent4 5" xfId="204"/>
    <cellStyle name="40% - Accent4 6" xfId="205"/>
    <cellStyle name="40% - Accent4 7" xfId="206"/>
    <cellStyle name="40% - Accent4 8" xfId="207"/>
    <cellStyle name="40% - Accent4 9" xfId="208"/>
    <cellStyle name="40% - Accent5 10" xfId="209"/>
    <cellStyle name="40% - Accent5 11" xfId="210"/>
    <cellStyle name="40% - Accent5 12" xfId="211"/>
    <cellStyle name="40% - Accent5 2" xfId="212"/>
    <cellStyle name="40% - Accent5 2 2" xfId="213"/>
    <cellStyle name="40% - Accent5 2 3" xfId="214"/>
    <cellStyle name="40% - Accent5 2_situație reabilitare termica - sectorul 1" xfId="215"/>
    <cellStyle name="40% - Accent5 3" xfId="216"/>
    <cellStyle name="40% - Accent5 3 2" xfId="217"/>
    <cellStyle name="40% - Accent5 3 3" xfId="218"/>
    <cellStyle name="40% - Accent5 3_situație reabilitare termica - sectorul 1" xfId="219"/>
    <cellStyle name="40% - Accent5 4" xfId="220"/>
    <cellStyle name="40% - Accent5 4 2" xfId="221"/>
    <cellStyle name="40% - Accent5 4 3" xfId="222"/>
    <cellStyle name="40% - Accent5 4_situație reabilitare termica - sectorul 1" xfId="223"/>
    <cellStyle name="40% - Accent5 5" xfId="224"/>
    <cellStyle name="40% - Accent5 6" xfId="225"/>
    <cellStyle name="40% - Accent5 7" xfId="226"/>
    <cellStyle name="40% - Accent5 8" xfId="227"/>
    <cellStyle name="40% - Accent5 9" xfId="228"/>
    <cellStyle name="40% - Accent6 10" xfId="229"/>
    <cellStyle name="40% - Accent6 11" xfId="230"/>
    <cellStyle name="40% - Accent6 12" xfId="231"/>
    <cellStyle name="40% - Accent6 2" xfId="232"/>
    <cellStyle name="40% - Accent6 2 2" xfId="233"/>
    <cellStyle name="40% - Accent6 2 3" xfId="234"/>
    <cellStyle name="40% - Accent6 2_situație reabilitare termica - sectorul 1" xfId="235"/>
    <cellStyle name="40% - Accent6 3" xfId="236"/>
    <cellStyle name="40% - Accent6 3 2" xfId="237"/>
    <cellStyle name="40% - Accent6 3 3" xfId="238"/>
    <cellStyle name="40% - Accent6 3_situație reabilitare termica - sectorul 1" xfId="239"/>
    <cellStyle name="40% - Accent6 4" xfId="240"/>
    <cellStyle name="40% - Accent6 4 2" xfId="241"/>
    <cellStyle name="40% - Accent6 4 3" xfId="242"/>
    <cellStyle name="40% - Accent6 4_situație reabilitare termica - sectorul 1" xfId="243"/>
    <cellStyle name="40% - Accent6 5" xfId="244"/>
    <cellStyle name="40% - Accent6 6" xfId="245"/>
    <cellStyle name="40% - Accent6 7" xfId="246"/>
    <cellStyle name="40% - Accent6 8" xfId="247"/>
    <cellStyle name="40% - Accent6 9" xfId="248"/>
    <cellStyle name="60% - Accent1 10" xfId="249"/>
    <cellStyle name="60% - Accent1 11" xfId="250"/>
    <cellStyle name="60% - Accent1 12" xfId="251"/>
    <cellStyle name="60% - Accent1 2" xfId="252"/>
    <cellStyle name="60% - Accent1 2 2" xfId="253"/>
    <cellStyle name="60% - Accent1 2 3" xfId="254"/>
    <cellStyle name="60% - Accent1 3" xfId="255"/>
    <cellStyle name="60% - Accent1 3 2" xfId="256"/>
    <cellStyle name="60% - Accent1 3 3" xfId="257"/>
    <cellStyle name="60% - Accent1 4" xfId="258"/>
    <cellStyle name="60% - Accent1 4 2" xfId="259"/>
    <cellStyle name="60% - Accent1 4 3" xfId="260"/>
    <cellStyle name="60% - Accent1 5" xfId="261"/>
    <cellStyle name="60% - Accent1 6" xfId="262"/>
    <cellStyle name="60% - Accent1 7" xfId="263"/>
    <cellStyle name="60% - Accent1 8" xfId="264"/>
    <cellStyle name="60% - Accent1 9" xfId="265"/>
    <cellStyle name="60% - Accent2 10" xfId="266"/>
    <cellStyle name="60% - Accent2 11" xfId="267"/>
    <cellStyle name="60% - Accent2 12" xfId="268"/>
    <cellStyle name="60% - Accent2 2" xfId="269"/>
    <cellStyle name="60% - Accent2 2 2" xfId="270"/>
    <cellStyle name="60% - Accent2 2 3" xfId="271"/>
    <cellStyle name="60% - Accent2 3" xfId="272"/>
    <cellStyle name="60% - Accent2 3 2" xfId="273"/>
    <cellStyle name="60% - Accent2 3 3" xfId="274"/>
    <cellStyle name="60% - Accent2 4" xfId="275"/>
    <cellStyle name="60% - Accent2 4 2" xfId="276"/>
    <cellStyle name="60% - Accent2 4 3" xfId="277"/>
    <cellStyle name="60% - Accent2 5" xfId="278"/>
    <cellStyle name="60% - Accent2 6" xfId="279"/>
    <cellStyle name="60% - Accent2 7" xfId="280"/>
    <cellStyle name="60% - Accent2 8" xfId="281"/>
    <cellStyle name="60% - Accent2 9" xfId="282"/>
    <cellStyle name="60% - Accent3 10" xfId="283"/>
    <cellStyle name="60% - Accent3 11" xfId="284"/>
    <cellStyle name="60% - Accent3 12" xfId="285"/>
    <cellStyle name="60% - Accent3 2" xfId="286"/>
    <cellStyle name="60% - Accent3 2 2" xfId="287"/>
    <cellStyle name="60% - Accent3 2 3" xfId="288"/>
    <cellStyle name="60% - Accent3 3" xfId="289"/>
    <cellStyle name="60% - Accent3 3 2" xfId="290"/>
    <cellStyle name="60% - Accent3 3 3" xfId="291"/>
    <cellStyle name="60% - Accent3 4" xfId="292"/>
    <cellStyle name="60% - Accent3 4 2" xfId="293"/>
    <cellStyle name="60% - Accent3 4 3" xfId="294"/>
    <cellStyle name="60% - Accent3 5" xfId="295"/>
    <cellStyle name="60% - Accent3 6" xfId="296"/>
    <cellStyle name="60% - Accent3 7" xfId="297"/>
    <cellStyle name="60% - Accent3 8" xfId="298"/>
    <cellStyle name="60% - Accent3 9" xfId="299"/>
    <cellStyle name="60% - Accent4 10" xfId="300"/>
    <cellStyle name="60% - Accent4 11" xfId="301"/>
    <cellStyle name="60% - Accent4 12" xfId="302"/>
    <cellStyle name="60% - Accent4 2" xfId="303"/>
    <cellStyle name="60% - Accent4 2 2" xfId="304"/>
    <cellStyle name="60% - Accent4 2 3" xfId="305"/>
    <cellStyle name="60% - Accent4 3" xfId="306"/>
    <cellStyle name="60% - Accent4 3 2" xfId="307"/>
    <cellStyle name="60% - Accent4 3 3" xfId="308"/>
    <cellStyle name="60% - Accent4 4" xfId="309"/>
    <cellStyle name="60% - Accent4 4 2" xfId="310"/>
    <cellStyle name="60% - Accent4 4 3" xfId="311"/>
    <cellStyle name="60% - Accent4 5" xfId="312"/>
    <cellStyle name="60% - Accent4 6" xfId="313"/>
    <cellStyle name="60% - Accent4 7" xfId="314"/>
    <cellStyle name="60% - Accent4 8" xfId="315"/>
    <cellStyle name="60% - Accent4 9" xfId="316"/>
    <cellStyle name="60% - Accent5 10" xfId="317"/>
    <cellStyle name="60% - Accent5 11" xfId="318"/>
    <cellStyle name="60% - Accent5 12" xfId="319"/>
    <cellStyle name="60% - Accent5 2" xfId="320"/>
    <cellStyle name="60% - Accent5 2 2" xfId="321"/>
    <cellStyle name="60% - Accent5 2 3" xfId="322"/>
    <cellStyle name="60% - Accent5 3" xfId="323"/>
    <cellStyle name="60% - Accent5 3 2" xfId="324"/>
    <cellStyle name="60% - Accent5 3 3" xfId="325"/>
    <cellStyle name="60% - Accent5 4" xfId="326"/>
    <cellStyle name="60% - Accent5 4 2" xfId="327"/>
    <cellStyle name="60% - Accent5 4 3" xfId="328"/>
    <cellStyle name="60% - Accent5 5" xfId="329"/>
    <cellStyle name="60% - Accent5 6" xfId="330"/>
    <cellStyle name="60% - Accent5 7" xfId="331"/>
    <cellStyle name="60% - Accent5 8" xfId="332"/>
    <cellStyle name="60% - Accent5 9" xfId="333"/>
    <cellStyle name="60% - Accent6 10" xfId="334"/>
    <cellStyle name="60% - Accent6 11" xfId="335"/>
    <cellStyle name="60% - Accent6 12" xfId="336"/>
    <cellStyle name="60% - Accent6 2" xfId="337"/>
    <cellStyle name="60% - Accent6 2 2" xfId="338"/>
    <cellStyle name="60% - Accent6 2 3" xfId="339"/>
    <cellStyle name="60% - Accent6 3" xfId="340"/>
    <cellStyle name="60% - Accent6 3 2" xfId="341"/>
    <cellStyle name="60% - Accent6 3 3" xfId="342"/>
    <cellStyle name="60% - Accent6 4" xfId="343"/>
    <cellStyle name="60% - Accent6 4 2" xfId="344"/>
    <cellStyle name="60% - Accent6 4 3" xfId="345"/>
    <cellStyle name="60% - Accent6 5" xfId="346"/>
    <cellStyle name="60% - Accent6 6" xfId="347"/>
    <cellStyle name="60% - Accent6 7" xfId="348"/>
    <cellStyle name="60% - Accent6 8" xfId="349"/>
    <cellStyle name="60% - Accent6 9" xfId="350"/>
    <cellStyle name="Accent1 10" xfId="351"/>
    <cellStyle name="Accent1 11" xfId="352"/>
    <cellStyle name="Accent1 12" xfId="353"/>
    <cellStyle name="Accent1 2" xfId="354"/>
    <cellStyle name="Accent1 2 2" xfId="355"/>
    <cellStyle name="Accent1 2 3" xfId="356"/>
    <cellStyle name="Accent1 3" xfId="357"/>
    <cellStyle name="Accent1 3 2" xfId="358"/>
    <cellStyle name="Accent1 3 3" xfId="359"/>
    <cellStyle name="Accent1 4" xfId="360"/>
    <cellStyle name="Accent1 4 2" xfId="361"/>
    <cellStyle name="Accent1 4 3" xfId="362"/>
    <cellStyle name="Accent1 5" xfId="363"/>
    <cellStyle name="Accent1 6" xfId="364"/>
    <cellStyle name="Accent1 7" xfId="365"/>
    <cellStyle name="Accent1 8" xfId="366"/>
    <cellStyle name="Accent1 9" xfId="367"/>
    <cellStyle name="Accent2 10" xfId="368"/>
    <cellStyle name="Accent2 11" xfId="369"/>
    <cellStyle name="Accent2 12" xfId="370"/>
    <cellStyle name="Accent2 2" xfId="371"/>
    <cellStyle name="Accent2 2 2" xfId="372"/>
    <cellStyle name="Accent2 2 3" xfId="373"/>
    <cellStyle name="Accent2 3" xfId="374"/>
    <cellStyle name="Accent2 3 2" xfId="375"/>
    <cellStyle name="Accent2 3 3" xfId="376"/>
    <cellStyle name="Accent2 4" xfId="377"/>
    <cellStyle name="Accent2 4 2" xfId="378"/>
    <cellStyle name="Accent2 4 3" xfId="379"/>
    <cellStyle name="Accent2 5" xfId="380"/>
    <cellStyle name="Accent2 6" xfId="381"/>
    <cellStyle name="Accent2 7" xfId="382"/>
    <cellStyle name="Accent2 8" xfId="383"/>
    <cellStyle name="Accent2 9" xfId="384"/>
    <cellStyle name="Accent3 10" xfId="385"/>
    <cellStyle name="Accent3 11" xfId="386"/>
    <cellStyle name="Accent3 12" xfId="387"/>
    <cellStyle name="Accent3 2" xfId="388"/>
    <cellStyle name="Accent3 2 2" xfId="389"/>
    <cellStyle name="Accent3 2 3" xfId="390"/>
    <cellStyle name="Accent3 3" xfId="391"/>
    <cellStyle name="Accent3 3 2" xfId="392"/>
    <cellStyle name="Accent3 3 3" xfId="393"/>
    <cellStyle name="Accent3 4" xfId="394"/>
    <cellStyle name="Accent3 4 2" xfId="395"/>
    <cellStyle name="Accent3 4 3" xfId="396"/>
    <cellStyle name="Accent3 5" xfId="397"/>
    <cellStyle name="Accent3 6" xfId="398"/>
    <cellStyle name="Accent3 7" xfId="399"/>
    <cellStyle name="Accent3 8" xfId="400"/>
    <cellStyle name="Accent3 9" xfId="401"/>
    <cellStyle name="Accent4 10" xfId="402"/>
    <cellStyle name="Accent4 11" xfId="403"/>
    <cellStyle name="Accent4 12" xfId="404"/>
    <cellStyle name="Accent4 2" xfId="405"/>
    <cellStyle name="Accent4 2 2" xfId="406"/>
    <cellStyle name="Accent4 2 3" xfId="407"/>
    <cellStyle name="Accent4 3" xfId="408"/>
    <cellStyle name="Accent4 3 2" xfId="409"/>
    <cellStyle name="Accent4 3 3" xfId="410"/>
    <cellStyle name="Accent4 4" xfId="411"/>
    <cellStyle name="Accent4 4 2" xfId="412"/>
    <cellStyle name="Accent4 4 3" xfId="413"/>
    <cellStyle name="Accent4 5" xfId="414"/>
    <cellStyle name="Accent4 6" xfId="415"/>
    <cellStyle name="Accent4 7" xfId="416"/>
    <cellStyle name="Accent4 8" xfId="417"/>
    <cellStyle name="Accent4 9" xfId="418"/>
    <cellStyle name="Accent5 10" xfId="419"/>
    <cellStyle name="Accent5 11" xfId="420"/>
    <cellStyle name="Accent5 12" xfId="421"/>
    <cellStyle name="Accent5 2" xfId="422"/>
    <cellStyle name="Accent5 2 2" xfId="423"/>
    <cellStyle name="Accent5 2 3" xfId="424"/>
    <cellStyle name="Accent5 3" xfId="425"/>
    <cellStyle name="Accent5 3 2" xfId="426"/>
    <cellStyle name="Accent5 3 3" xfId="427"/>
    <cellStyle name="Accent5 4" xfId="428"/>
    <cellStyle name="Accent5 4 2" xfId="429"/>
    <cellStyle name="Accent5 4 3" xfId="430"/>
    <cellStyle name="Accent5 5" xfId="431"/>
    <cellStyle name="Accent5 6" xfId="432"/>
    <cellStyle name="Accent5 7" xfId="433"/>
    <cellStyle name="Accent5 8" xfId="434"/>
    <cellStyle name="Accent5 9" xfId="435"/>
    <cellStyle name="Accent6 10" xfId="436"/>
    <cellStyle name="Accent6 11" xfId="437"/>
    <cellStyle name="Accent6 12" xfId="438"/>
    <cellStyle name="Accent6 2" xfId="439"/>
    <cellStyle name="Accent6 2 2" xfId="440"/>
    <cellStyle name="Accent6 2 3" xfId="441"/>
    <cellStyle name="Accent6 3" xfId="442"/>
    <cellStyle name="Accent6 3 2" xfId="443"/>
    <cellStyle name="Accent6 3 3" xfId="444"/>
    <cellStyle name="Accent6 4" xfId="445"/>
    <cellStyle name="Accent6 4 2" xfId="446"/>
    <cellStyle name="Accent6 4 3" xfId="447"/>
    <cellStyle name="Accent6 5" xfId="448"/>
    <cellStyle name="Accent6 6" xfId="449"/>
    <cellStyle name="Accent6 7" xfId="450"/>
    <cellStyle name="Accent6 8" xfId="451"/>
    <cellStyle name="Accent6 9" xfId="452"/>
    <cellStyle name="Bad 10" xfId="453"/>
    <cellStyle name="Bad 11" xfId="454"/>
    <cellStyle name="Bad 12" xfId="455"/>
    <cellStyle name="Bad 2" xfId="456"/>
    <cellStyle name="Bad 2 2" xfId="457"/>
    <cellStyle name="Bad 2 3" xfId="458"/>
    <cellStyle name="Bad 3" xfId="459"/>
    <cellStyle name="Bad 3 2" xfId="460"/>
    <cellStyle name="Bad 3 3" xfId="461"/>
    <cellStyle name="Bad 4" xfId="462"/>
    <cellStyle name="Bad 4 2" xfId="463"/>
    <cellStyle name="Bad 4 3" xfId="464"/>
    <cellStyle name="Bad 5" xfId="465"/>
    <cellStyle name="Bad 6" xfId="466"/>
    <cellStyle name="Bad 7" xfId="467"/>
    <cellStyle name="Bad 8" xfId="468"/>
    <cellStyle name="Bad 9" xfId="469"/>
    <cellStyle name="Blank [$]" xfId="470"/>
    <cellStyle name="Blank [%]" xfId="471"/>
    <cellStyle name="Blank [,]" xfId="472"/>
    <cellStyle name="Blank [1$]" xfId="473"/>
    <cellStyle name="Blank [1%]" xfId="474"/>
    <cellStyle name="Blank [1,]" xfId="475"/>
    <cellStyle name="Blank [2$]" xfId="476"/>
    <cellStyle name="Blank [2%]" xfId="477"/>
    <cellStyle name="Blank [2,]" xfId="478"/>
    <cellStyle name="Blank [3$]" xfId="479"/>
    <cellStyle name="Blank [3%]" xfId="480"/>
    <cellStyle name="Blank [3,]" xfId="481"/>
    <cellStyle name="Blank [D-M-Y]" xfId="482"/>
    <cellStyle name="Blank [K,]" xfId="483"/>
    <cellStyle name="Blank[,]" xfId="484"/>
    <cellStyle name="Bold/Border" xfId="485"/>
    <cellStyle name="Bullet" xfId="486"/>
    <cellStyle name="Bun" xfId="487"/>
    <cellStyle name="Calcul" xfId="488"/>
    <cellStyle name="Calculation 10" xfId="489"/>
    <cellStyle name="Calculation 11" xfId="490"/>
    <cellStyle name="Calculation 12" xfId="491"/>
    <cellStyle name="Calculation 2" xfId="492"/>
    <cellStyle name="Calculation 2 2" xfId="493"/>
    <cellStyle name="Calculation 2 3" xfId="494"/>
    <cellStyle name="Calculation 3" xfId="495"/>
    <cellStyle name="Calculation 3 2" xfId="496"/>
    <cellStyle name="Calculation 3 3" xfId="497"/>
    <cellStyle name="Calculation 4" xfId="498"/>
    <cellStyle name="Calculation 4 2" xfId="499"/>
    <cellStyle name="Calculation 4 3" xfId="500"/>
    <cellStyle name="Calculation 5" xfId="501"/>
    <cellStyle name="Calculation 6" xfId="502"/>
    <cellStyle name="Calculation 7" xfId="503"/>
    <cellStyle name="Calculation 8" xfId="504"/>
    <cellStyle name="Calculation 9" xfId="505"/>
    <cellStyle name="Celulă legată" xfId="506"/>
    <cellStyle name="Check Cell 10" xfId="507"/>
    <cellStyle name="Check Cell 11" xfId="508"/>
    <cellStyle name="Check Cell 12" xfId="509"/>
    <cellStyle name="Check Cell 2" xfId="510"/>
    <cellStyle name="Check Cell 2 2" xfId="511"/>
    <cellStyle name="Check Cell 2 3" xfId="512"/>
    <cellStyle name="Check Cell 3" xfId="513"/>
    <cellStyle name="Check Cell 3 2" xfId="514"/>
    <cellStyle name="Check Cell 3 3" xfId="515"/>
    <cellStyle name="Check Cell 4" xfId="516"/>
    <cellStyle name="Check Cell 4 2" xfId="517"/>
    <cellStyle name="Check Cell 4 3" xfId="518"/>
    <cellStyle name="Check Cell 5" xfId="519"/>
    <cellStyle name="Check Cell 6" xfId="520"/>
    <cellStyle name="Check Cell 7" xfId="521"/>
    <cellStyle name="Check Cell 8" xfId="522"/>
    <cellStyle name="Check Cell 9" xfId="523"/>
    <cellStyle name="Comma" xfId="1" builtinId="3"/>
    <cellStyle name="Comma  - Style1" xfId="524"/>
    <cellStyle name="Comma  - Style2" xfId="525"/>
    <cellStyle name="Comma  - Style3" xfId="526"/>
    <cellStyle name="Comma  - Style4" xfId="527"/>
    <cellStyle name="Comma  - Style5" xfId="528"/>
    <cellStyle name="Comma  - Style6" xfId="529"/>
    <cellStyle name="Comma  - Style7" xfId="530"/>
    <cellStyle name="Comma  - Style8" xfId="531"/>
    <cellStyle name="Comma [1]" xfId="532"/>
    <cellStyle name="Comma [2]" xfId="533"/>
    <cellStyle name="Comma [3]" xfId="534"/>
    <cellStyle name="Comma 2" xfId="535"/>
    <cellStyle name="Comma 3" xfId="536"/>
    <cellStyle name="Comma 3 2" xfId="537"/>
    <cellStyle name="Comma 4" xfId="538"/>
    <cellStyle name="Comma 5" xfId="539"/>
    <cellStyle name="Comma 5 2" xfId="3"/>
    <cellStyle name="Comma 5 2 2" xfId="540"/>
    <cellStyle name="Comma 6" xfId="541"/>
    <cellStyle name="Comma 7" xfId="542"/>
    <cellStyle name="Currency [1]" xfId="543"/>
    <cellStyle name="Currency [2]" xfId="544"/>
    <cellStyle name="Currency [3]" xfId="545"/>
    <cellStyle name="Dash" xfId="546"/>
    <cellStyle name="Date" xfId="547"/>
    <cellStyle name="Date [D-M-Y]" xfId="548"/>
    <cellStyle name="Date [M/D/Y]" xfId="549"/>
    <cellStyle name="Date [M/Y]" xfId="550"/>
    <cellStyle name="Date [M-Y]" xfId="551"/>
    <cellStyle name="Date_Evolutie 2003-2007 pt raport 2006" xfId="552"/>
    <cellStyle name="Eronat" xfId="553"/>
    <cellStyle name="Euro" xfId="554"/>
    <cellStyle name="Explanatory Text 10" xfId="555"/>
    <cellStyle name="Explanatory Text 11" xfId="556"/>
    <cellStyle name="Explanatory Text 12" xfId="557"/>
    <cellStyle name="Explanatory Text 2" xfId="558"/>
    <cellStyle name="Explanatory Text 2 2" xfId="559"/>
    <cellStyle name="Explanatory Text 2 3" xfId="560"/>
    <cellStyle name="Explanatory Text 3" xfId="561"/>
    <cellStyle name="Explanatory Text 3 2" xfId="562"/>
    <cellStyle name="Explanatory Text 3 3" xfId="563"/>
    <cellStyle name="Explanatory Text 4" xfId="564"/>
    <cellStyle name="Explanatory Text 4 2" xfId="565"/>
    <cellStyle name="Explanatory Text 4 3" xfId="566"/>
    <cellStyle name="Explanatory Text 5" xfId="567"/>
    <cellStyle name="Explanatory Text 6" xfId="568"/>
    <cellStyle name="Explanatory Text 7" xfId="569"/>
    <cellStyle name="Explanatory Text 8" xfId="570"/>
    <cellStyle name="Explanatory Text 9" xfId="571"/>
    <cellStyle name="Fraction" xfId="572"/>
    <cellStyle name="Fraction [8]" xfId="573"/>
    <cellStyle name="Fraction [Bl]" xfId="574"/>
    <cellStyle name="Fraction_Evolutie 2003-2007 pt raport 2006" xfId="575"/>
    <cellStyle name="Good 10" xfId="576"/>
    <cellStyle name="Good 11" xfId="577"/>
    <cellStyle name="Good 12" xfId="578"/>
    <cellStyle name="Good 2" xfId="579"/>
    <cellStyle name="Good 2 2" xfId="580"/>
    <cellStyle name="Good 2 3" xfId="581"/>
    <cellStyle name="Good 3" xfId="582"/>
    <cellStyle name="Good 3 2" xfId="583"/>
    <cellStyle name="Good 3 3" xfId="584"/>
    <cellStyle name="Good 4" xfId="585"/>
    <cellStyle name="Good 4 2" xfId="586"/>
    <cellStyle name="Good 4 3" xfId="587"/>
    <cellStyle name="Good 5" xfId="588"/>
    <cellStyle name="Good 6" xfId="589"/>
    <cellStyle name="Good 7" xfId="590"/>
    <cellStyle name="Good 8" xfId="591"/>
    <cellStyle name="Good 9" xfId="592"/>
    <cellStyle name="Heading 1 10" xfId="593"/>
    <cellStyle name="Heading 1 11" xfId="594"/>
    <cellStyle name="Heading 1 12" xfId="595"/>
    <cellStyle name="Heading 1 2" xfId="596"/>
    <cellStyle name="Heading 1 2 2" xfId="597"/>
    <cellStyle name="Heading 1 2 3" xfId="598"/>
    <cellStyle name="Heading 1 3" xfId="599"/>
    <cellStyle name="Heading 1 3 2" xfId="600"/>
    <cellStyle name="Heading 1 3 3" xfId="601"/>
    <cellStyle name="Heading 1 4" xfId="602"/>
    <cellStyle name="Heading 1 4 2" xfId="603"/>
    <cellStyle name="Heading 1 4 3" xfId="604"/>
    <cellStyle name="Heading 1 5" xfId="605"/>
    <cellStyle name="Heading 1 6" xfId="606"/>
    <cellStyle name="Heading 1 7" xfId="607"/>
    <cellStyle name="Heading 1 8" xfId="608"/>
    <cellStyle name="Heading 1 9" xfId="609"/>
    <cellStyle name="Heading 2 10" xfId="610"/>
    <cellStyle name="Heading 2 11" xfId="611"/>
    <cellStyle name="Heading 2 12" xfId="612"/>
    <cellStyle name="Heading 2 2" xfId="613"/>
    <cellStyle name="Heading 2 2 2" xfId="614"/>
    <cellStyle name="Heading 2 2 3" xfId="615"/>
    <cellStyle name="Heading 2 3" xfId="616"/>
    <cellStyle name="Heading 2 3 2" xfId="617"/>
    <cellStyle name="Heading 2 3 3" xfId="618"/>
    <cellStyle name="Heading 2 4" xfId="619"/>
    <cellStyle name="Heading 2 4 2" xfId="620"/>
    <cellStyle name="Heading 2 4 3" xfId="621"/>
    <cellStyle name="Heading 2 5" xfId="622"/>
    <cellStyle name="Heading 2 6" xfId="623"/>
    <cellStyle name="Heading 2 7" xfId="624"/>
    <cellStyle name="Heading 2 8" xfId="625"/>
    <cellStyle name="Heading 2 9" xfId="626"/>
    <cellStyle name="Heading 3 10" xfId="627"/>
    <cellStyle name="Heading 3 11" xfId="628"/>
    <cellStyle name="Heading 3 12" xfId="629"/>
    <cellStyle name="Heading 3 2" xfId="630"/>
    <cellStyle name="Heading 3 2 2" xfId="631"/>
    <cellStyle name="Heading 3 2 3" xfId="632"/>
    <cellStyle name="Heading 3 3" xfId="633"/>
    <cellStyle name="Heading 3 3 2" xfId="634"/>
    <cellStyle name="Heading 3 3 3" xfId="635"/>
    <cellStyle name="Heading 3 4" xfId="636"/>
    <cellStyle name="Heading 3 4 2" xfId="637"/>
    <cellStyle name="Heading 3 4 3" xfId="638"/>
    <cellStyle name="Heading 3 5" xfId="639"/>
    <cellStyle name="Heading 3 6" xfId="640"/>
    <cellStyle name="Heading 3 7" xfId="641"/>
    <cellStyle name="Heading 3 8" xfId="642"/>
    <cellStyle name="Heading 3 9" xfId="643"/>
    <cellStyle name="Heading 4 10" xfId="644"/>
    <cellStyle name="Heading 4 11" xfId="645"/>
    <cellStyle name="Heading 4 12" xfId="646"/>
    <cellStyle name="Heading 4 2" xfId="647"/>
    <cellStyle name="Heading 4 2 2" xfId="648"/>
    <cellStyle name="Heading 4 2 3" xfId="649"/>
    <cellStyle name="Heading 4 3" xfId="650"/>
    <cellStyle name="Heading 4 3 2" xfId="651"/>
    <cellStyle name="Heading 4 3 3" xfId="652"/>
    <cellStyle name="Heading 4 4" xfId="653"/>
    <cellStyle name="Heading 4 4 2" xfId="654"/>
    <cellStyle name="Heading 4 4 3" xfId="655"/>
    <cellStyle name="Heading 4 5" xfId="656"/>
    <cellStyle name="Heading 4 6" xfId="657"/>
    <cellStyle name="Heading 4 7" xfId="658"/>
    <cellStyle name="Heading 4 8" xfId="659"/>
    <cellStyle name="Heading 4 9" xfId="660"/>
    <cellStyle name="Hidden" xfId="661"/>
    <cellStyle name="Hyperlink 2" xfId="662"/>
    <cellStyle name="Ieșire" xfId="663"/>
    <cellStyle name="Input 10" xfId="664"/>
    <cellStyle name="Input 11" xfId="665"/>
    <cellStyle name="Input 12" xfId="666"/>
    <cellStyle name="Input 2" xfId="667"/>
    <cellStyle name="Input 2 2" xfId="668"/>
    <cellStyle name="Input 2 3" xfId="669"/>
    <cellStyle name="Input 3" xfId="670"/>
    <cellStyle name="Input 3 2" xfId="671"/>
    <cellStyle name="Input 3 3" xfId="672"/>
    <cellStyle name="Input 4" xfId="673"/>
    <cellStyle name="Input 4 2" xfId="674"/>
    <cellStyle name="Input 4 3" xfId="675"/>
    <cellStyle name="Input 5" xfId="676"/>
    <cellStyle name="Input 6" xfId="677"/>
    <cellStyle name="Input 7" xfId="678"/>
    <cellStyle name="Input 8" xfId="679"/>
    <cellStyle name="Input 9" xfId="680"/>
    <cellStyle name="Intrare" xfId="681"/>
    <cellStyle name="Linked Cell 10" xfId="682"/>
    <cellStyle name="Linked Cell 11" xfId="683"/>
    <cellStyle name="Linked Cell 12" xfId="684"/>
    <cellStyle name="Linked Cell 2" xfId="685"/>
    <cellStyle name="Linked Cell 2 2" xfId="686"/>
    <cellStyle name="Linked Cell 2 3" xfId="687"/>
    <cellStyle name="Linked Cell 3" xfId="688"/>
    <cellStyle name="Linked Cell 3 2" xfId="689"/>
    <cellStyle name="Linked Cell 3 3" xfId="690"/>
    <cellStyle name="Linked Cell 4" xfId="691"/>
    <cellStyle name="Linked Cell 4 2" xfId="692"/>
    <cellStyle name="Linked Cell 4 3" xfId="693"/>
    <cellStyle name="Linked Cell 5" xfId="694"/>
    <cellStyle name="Linked Cell 6" xfId="695"/>
    <cellStyle name="Linked Cell 7" xfId="696"/>
    <cellStyle name="Linked Cell 8" xfId="697"/>
    <cellStyle name="Linked Cell 9" xfId="698"/>
    <cellStyle name="Neutral 10" xfId="699"/>
    <cellStyle name="Neutral 11" xfId="700"/>
    <cellStyle name="Neutral 12" xfId="701"/>
    <cellStyle name="Neutral 2" xfId="702"/>
    <cellStyle name="Neutral 2 2" xfId="703"/>
    <cellStyle name="Neutral 2 3" xfId="704"/>
    <cellStyle name="Neutral 3" xfId="705"/>
    <cellStyle name="Neutral 3 2" xfId="706"/>
    <cellStyle name="Neutral 3 3" xfId="707"/>
    <cellStyle name="Neutral 4" xfId="708"/>
    <cellStyle name="Neutral 4 2" xfId="709"/>
    <cellStyle name="Neutral 4 3" xfId="710"/>
    <cellStyle name="Neutral 5" xfId="711"/>
    <cellStyle name="Neutral 6" xfId="712"/>
    <cellStyle name="Neutral 7" xfId="713"/>
    <cellStyle name="Neutral 8" xfId="714"/>
    <cellStyle name="Neutral 9" xfId="715"/>
    <cellStyle name="Neutru" xfId="716"/>
    <cellStyle name="Normal" xfId="0" builtinId="0"/>
    <cellStyle name="Normal - Style1" xfId="717"/>
    <cellStyle name="Normal 10" xfId="718"/>
    <cellStyle name="Normal 11" xfId="719"/>
    <cellStyle name="Normal 12" xfId="720"/>
    <cellStyle name="Normal 13" xfId="721"/>
    <cellStyle name="Normal 14" xfId="722"/>
    <cellStyle name="Normal 15" xfId="723"/>
    <cellStyle name="Normal 16" xfId="724"/>
    <cellStyle name="Normal 17" xfId="725"/>
    <cellStyle name="Normal 17 2" xfId="2"/>
    <cellStyle name="Normal 17 2 2" xfId="726"/>
    <cellStyle name="Normal 18" xfId="727"/>
    <cellStyle name="Normal 19" xfId="728"/>
    <cellStyle name="Normal 2" xfId="729"/>
    <cellStyle name="Normal 2 2" xfId="730"/>
    <cellStyle name="Normal 2 3" xfId="731"/>
    <cellStyle name="Normal 2_Estimations TUD - District 6 TRP 06.08.09" xfId="732"/>
    <cellStyle name="Normal 3" xfId="733"/>
    <cellStyle name="Normal 3 2" xfId="734"/>
    <cellStyle name="Normal 4" xfId="735"/>
    <cellStyle name="Normal 4 2" xfId="736"/>
    <cellStyle name="Normal 4 3" xfId="737"/>
    <cellStyle name="Normal 5" xfId="738"/>
    <cellStyle name="Normal 6" xfId="739"/>
    <cellStyle name="Normal 7" xfId="740"/>
    <cellStyle name="Normal 8" xfId="741"/>
    <cellStyle name="Normal 9" xfId="742"/>
    <cellStyle name="Normale 2" xfId="743"/>
    <cellStyle name="Notă" xfId="744"/>
    <cellStyle name="Note 10" xfId="745"/>
    <cellStyle name="Note 11" xfId="746"/>
    <cellStyle name="Note 12" xfId="747"/>
    <cellStyle name="Note 2" xfId="748"/>
    <cellStyle name="Note 3" xfId="749"/>
    <cellStyle name="Note 4" xfId="750"/>
    <cellStyle name="Note 5" xfId="751"/>
    <cellStyle name="Note 6" xfId="752"/>
    <cellStyle name="Note 7" xfId="753"/>
    <cellStyle name="Note 8" xfId="754"/>
    <cellStyle name="Note 9" xfId="755"/>
    <cellStyle name="Output 10" xfId="756"/>
    <cellStyle name="Output 11" xfId="757"/>
    <cellStyle name="Output 12" xfId="758"/>
    <cellStyle name="Output 2" xfId="759"/>
    <cellStyle name="Output 2 2" xfId="760"/>
    <cellStyle name="Output 2 3" xfId="761"/>
    <cellStyle name="Output 3" xfId="762"/>
    <cellStyle name="Output 3 2" xfId="763"/>
    <cellStyle name="Output 3 3" xfId="764"/>
    <cellStyle name="Output 4" xfId="765"/>
    <cellStyle name="Output 4 2" xfId="766"/>
    <cellStyle name="Output 4 3" xfId="767"/>
    <cellStyle name="Output 5" xfId="768"/>
    <cellStyle name="Output 6" xfId="769"/>
    <cellStyle name="Output 7" xfId="770"/>
    <cellStyle name="Output 8" xfId="771"/>
    <cellStyle name="Output 9" xfId="772"/>
    <cellStyle name="Percent [1]" xfId="773"/>
    <cellStyle name="Percent [2]" xfId="774"/>
    <cellStyle name="Percent [3]" xfId="775"/>
    <cellStyle name="Percent 2" xfId="776"/>
    <cellStyle name="Percent 2 2" xfId="777"/>
    <cellStyle name="Percent 2 3" xfId="778"/>
    <cellStyle name="Percent 3" xfId="779"/>
    <cellStyle name="Percent 3 2" xfId="780"/>
    <cellStyle name="Percent 3 2 2" xfId="781"/>
    <cellStyle name="Percent 4" xfId="782"/>
    <cellStyle name="Percent 4 2" xfId="783"/>
    <cellStyle name="Percent 5" xfId="784"/>
    <cellStyle name="Percent 6" xfId="785"/>
    <cellStyle name="Percent 6 2" xfId="4"/>
    <cellStyle name="Percent 6 2 2" xfId="786"/>
    <cellStyle name="Text [Bullet]" xfId="787"/>
    <cellStyle name="Text [Dash]" xfId="788"/>
    <cellStyle name="Text [Em-Dash]" xfId="789"/>
    <cellStyle name="Text avertisment" xfId="790"/>
    <cellStyle name="Text explicativ" xfId="791"/>
    <cellStyle name="Times" xfId="792"/>
    <cellStyle name="Times [1]" xfId="793"/>
    <cellStyle name="Times [2]" xfId="794"/>
    <cellStyle name="Times_Evolutie 2003-2007 pt raport 2006" xfId="795"/>
    <cellStyle name="Title 10" xfId="796"/>
    <cellStyle name="Title 11" xfId="797"/>
    <cellStyle name="Title 12" xfId="798"/>
    <cellStyle name="Title 2" xfId="799"/>
    <cellStyle name="Title 2 2" xfId="800"/>
    <cellStyle name="Title 2 3" xfId="801"/>
    <cellStyle name="Title 3" xfId="802"/>
    <cellStyle name="Title 3 2" xfId="803"/>
    <cellStyle name="Title 3 3" xfId="804"/>
    <cellStyle name="Title 4" xfId="805"/>
    <cellStyle name="Title 4 2" xfId="806"/>
    <cellStyle name="Title 4 3" xfId="807"/>
    <cellStyle name="Title 5" xfId="808"/>
    <cellStyle name="Title 6" xfId="809"/>
    <cellStyle name="Title 7" xfId="810"/>
    <cellStyle name="Title 8" xfId="811"/>
    <cellStyle name="Title 9" xfId="812"/>
    <cellStyle name="Titlu" xfId="813"/>
    <cellStyle name="Titlu 1" xfId="814"/>
    <cellStyle name="Titlu 2" xfId="815"/>
    <cellStyle name="Titlu 3" xfId="816"/>
    <cellStyle name="Titlu 4" xfId="817"/>
    <cellStyle name="Total 10" xfId="818"/>
    <cellStyle name="Total 11" xfId="819"/>
    <cellStyle name="Total 12" xfId="820"/>
    <cellStyle name="Total 2" xfId="821"/>
    <cellStyle name="Total 2 2" xfId="822"/>
    <cellStyle name="Total 2 3" xfId="823"/>
    <cellStyle name="Total 3" xfId="824"/>
    <cellStyle name="Total 3 2" xfId="825"/>
    <cellStyle name="Total 3 3" xfId="826"/>
    <cellStyle name="Total 4" xfId="827"/>
    <cellStyle name="Total 4 2" xfId="828"/>
    <cellStyle name="Total 4 3" xfId="829"/>
    <cellStyle name="Total 5" xfId="830"/>
    <cellStyle name="Total 6" xfId="831"/>
    <cellStyle name="Total 7" xfId="832"/>
    <cellStyle name="Total 8" xfId="833"/>
    <cellStyle name="Total 9" xfId="834"/>
    <cellStyle name="Valuta 2" xfId="835"/>
    <cellStyle name="Verificare celulă" xfId="836"/>
    <cellStyle name="Virgulă_BUGET 2004 PE TRIMESTRE" xfId="837"/>
    <cellStyle name="Warning Text 10" xfId="838"/>
    <cellStyle name="Warning Text 11" xfId="839"/>
    <cellStyle name="Warning Text 12" xfId="840"/>
    <cellStyle name="Warning Text 2" xfId="841"/>
    <cellStyle name="Warning Text 2 2" xfId="842"/>
    <cellStyle name="Warning Text 2 3" xfId="843"/>
    <cellStyle name="Warning Text 3" xfId="844"/>
    <cellStyle name="Warning Text 3 2" xfId="845"/>
    <cellStyle name="Warning Text 3 3" xfId="846"/>
    <cellStyle name="Warning Text 4" xfId="847"/>
    <cellStyle name="Warning Text 4 2" xfId="848"/>
    <cellStyle name="Warning Text 4 3" xfId="849"/>
    <cellStyle name="Warning Text 5" xfId="850"/>
    <cellStyle name="Warning Text 6" xfId="851"/>
    <cellStyle name="Warning Text 7" xfId="852"/>
    <cellStyle name="Warning Text 8" xfId="853"/>
    <cellStyle name="Warning Text 9" xfId="854"/>
    <cellStyle name="ハイパーリンク" xfId="855"/>
    <cellStyle name="표준_Korean Portfolio II" xfId="856"/>
    <cellStyle name="桁?切り_SB" xfId="857"/>
    <cellStyle name="桁区切り_SB" xfId="858"/>
    <cellStyle name="標準_A" xfId="859"/>
    <cellStyle name="表旨巧・・ハイパーリンク" xfId="860"/>
    <cellStyle name="表示済みのハイパーリンク" xfId="8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Bacau-primaria\Bacau%20finalizate\Prezentari%20municipalitati\desktop%20vechi\municipalitati\Tg.Mures\Credit%20analysis%20model%20TgMures%203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bookworld\publicfull\modeling\Bacau-primaria\Bacau%20finalizate\Prezentari%20municipalitati\desktop%20vechi\municipalitati\Tg.Mures\Credit%20analysis%20model%20TgMures%203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KRW%201_31_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odeling\Piatr%20Neamt%20City\Piatra%20Neamt%20modelare%20finalizata\Piatra%20Neamt%20rapoarte%20finalizate%20FINAL\PiatraNeamt%20-%202006%20raport%20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hai%20Tudorancea/AppData/Local/Microsoft/Windows/Temporary%20Internet%20Files/OLK7CD/Piatra%20Neamt%20modelare%20finalizata/Piatra%20Neamt%20rapoarte%20finalizate%20FINAL/PiatraNeamt%20-%202006%20raport%20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a/InvestitiiPS1/2009/R6_18august/Diana/InvestitiiPS1/2005/Rectificare_09dec05/BugetLocal_R9_22dec05/2002/Rectificare5_decVirare2/Autofinantare_nov/A_ANEXA3_no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banking/Tadavarthy/New/Domestic_New/Inputs(Intl&amp;Dom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ADU%2025.05.2017/radu%2025.04.206/primarii/ARHIVA/sinaia/CREDIT%202017/Grafic%20Sinai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k%20birnbaum/Desktop/BaiaMareenglexe/Romanian%20Financial%20Analysis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Swaps%20Marketing/Ted%20Mermel/MTM%20stuff/MSREF/F4%20MSREF%20JPY%201_31_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DOCUME~1/munday/LOCALS~1/Temp/final%2012-31-02%20fund%20iv%20internatio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qntld3.ms.com:1355/TEMP/TEMP/TEMP/Asset%20Tracking%20Euro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 6_Condensed Budge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Sheet1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>
        <row r="15">
          <cell r="F15">
            <v>1314.4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Rezumat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uprins"/>
      <sheetName val="Consiliul Local"/>
      <sheetName val="Economico-Administrativ"/>
      <sheetName val="Graph V_C"/>
      <sheetName val="Evolutie venituri"/>
      <sheetName val="Venituri detalii"/>
      <sheetName val="Evolutie cheltuieli"/>
      <sheetName val="Cheltuieli detalii"/>
      <sheetName val="Balanta V_C"/>
      <sheetName val="Ratio"/>
      <sheetName val="Serviciul Datoriei"/>
      <sheetName val="Glosar de termeni"/>
      <sheetName val="Disclaimer"/>
      <sheetName val="Evolutie V_C 2003_2007 "/>
      <sheetName val="Rezu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_AUTO"/>
      <sheetName val="ps1"/>
      <sheetName val="adp"/>
      <sheetName val="ExtraScoli"/>
      <sheetName val="invatamant"/>
    </sheetNames>
    <sheetDataSet>
      <sheetData sheetId="0" refreshError="1"/>
      <sheetData sheetId="1" refreshError="1"/>
      <sheetData sheetId="2" refreshError="1"/>
      <sheetData sheetId="3">
        <row r="150">
          <cell r="B150" t="str">
            <v>NUCLEUL "SFANTUL SAVA"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rint Macros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"/>
      <sheetName val="SME"/>
      <sheetName val="Insurance"/>
      <sheetName val="SOV"/>
      <sheetName val="FI"/>
      <sheetName val="LRG"/>
      <sheetName val="none"/>
      <sheetName val="Params"/>
      <sheetName val="Basel II Eligible Collateral"/>
      <sheetName val="calculation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2.5</v>
          </cell>
        </row>
      </sheetData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 2"/>
      <sheetName val="Sheet 3"/>
      <sheetName val="Sheet 4"/>
      <sheetName val="Sheet 5"/>
      <sheetName val="Date"/>
      <sheetName val="&quot;Cash Flow&quot;"/>
      <sheetName val="Bilant"/>
      <sheetName val="PIC"/>
      <sheetName val="Previziuni"/>
      <sheetName val="Ipoteze"/>
      <sheetName val="Tendinte"/>
      <sheetName val="Definitii"/>
      <sheetName val="_Cash Flow_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C3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folio"/>
      <sheetName val="MTM"/>
      <sheetName val="Vol Sheet"/>
      <sheetName val="Spot Chart"/>
      <sheetName val="Chart1"/>
      <sheetName val="Time Chart"/>
      <sheetName val="Chart2"/>
      <sheetName val="Spot Vol Chart"/>
      <sheetName val="Chart3"/>
      <sheetName val="RR Chart"/>
      <sheetName val="Flexi Chart"/>
      <sheetName val="VegaBucket Chart"/>
      <sheetName val="Spot &amp; Constants"/>
      <sheetName val="Dialog1"/>
      <sheetName val="Dialog2"/>
      <sheetName val="WizSheet"/>
      <sheetName val="OptWiz1"/>
      <sheetName val="OW1Mod"/>
      <sheetName val="OptWiz2"/>
      <sheetName val="OW2Mod"/>
      <sheetName val="OptWiz3"/>
      <sheetName val="OW3Mod"/>
      <sheetName val="OptWiz4"/>
      <sheetName val="OW4Mod"/>
      <sheetName val="Solve"/>
      <sheetName val="Trader Vols"/>
      <sheetName val="MainScript"/>
      <sheetName val="VolModule"/>
      <sheetName val="DlgScript"/>
      <sheetName val="VegaMatch"/>
      <sheetName val="Module1"/>
      <sheetName val="Module2"/>
      <sheetName val="LogContract"/>
    </sheetNames>
    <sheetDataSet>
      <sheetData sheetId="0" refreshError="1">
        <row r="15">
          <cell r="F15">
            <v>133.78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V Summary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 _ Fund II"/>
      <sheetName val="Instructions"/>
      <sheetName val="KEY"/>
      <sheetName val="Summary - By Fund"/>
      <sheetName val="Summary - By Type"/>
      <sheetName val="Summary - By Country"/>
      <sheetName val="ROLLUP - Fund I"/>
      <sheetName val="ROLLUP - Fund II"/>
      <sheetName val="ROLLUP-Fund III"/>
      <sheetName val="ROLLUP - Fund IV"/>
      <sheetName val="Chart III"/>
      <sheetName val="Appold"/>
      <sheetName val="CV Solaia"/>
      <sheetName val="CV Cometa"/>
      <sheetName val="Carosib"/>
      <sheetName val="CV Iron-Fonspa"/>
      <sheetName val="Barbaresco"/>
      <sheetName val="MSC Hold "/>
      <sheetName val="ImmoUno"/>
      <sheetName val="Immobil Due"/>
      <sheetName val="MSMC Tre"/>
      <sheetName val="Parnasi"/>
      <sheetName val="RCS"/>
      <sheetName val="Birmann"/>
      <sheetName val="Ausone"/>
      <sheetName val="St Denis"/>
      <sheetName val="Vincennes#2"/>
      <sheetName val="Petrus"/>
      <sheetName val="MSCG"/>
      <sheetName val="Bercy Expo"/>
      <sheetName val="Wellington"/>
      <sheetName val="Punch Taverns"/>
      <sheetName val="ImmoScout"/>
      <sheetName val="MetroNexus"/>
      <sheetName val="Recoletos"/>
      <sheetName val="Ortega"/>
      <sheetName val="Fleming"/>
      <sheetName val="GEMS"/>
      <sheetName val="Semapa"/>
      <sheetName val="Domovial"/>
      <sheetName val="Montparnasse"/>
      <sheetName val="Alban Gate UK"/>
      <sheetName val="India Docks UK"/>
      <sheetName val="Capitole"/>
      <sheetName val="Wigmore"/>
      <sheetName val="Chart -Acqu-dispo Europe"/>
      <sheetName val="Millennium"/>
      <sheetName val="Margaux"/>
      <sheetName val="Berkeley"/>
      <sheetName val="Corton"/>
      <sheetName val="MSMC-Luce"/>
      <sheetName val="Banca di Roma"/>
      <sheetName val="RAS Portfolio"/>
      <sheetName val="Do Not Print ROLLUP  Fund I LC"/>
      <sheetName val="Do Not Print ROLLUP  Fund II LC"/>
      <sheetName val="Do Not Print ROLLUP Fund III LC"/>
      <sheetName val="Do Not Print ROLLUP  Fund IV 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6"/>
  <sheetViews>
    <sheetView tabSelected="1" topLeftCell="B167" workbookViewId="0">
      <selection activeCell="F8" sqref="F8"/>
    </sheetView>
  </sheetViews>
  <sheetFormatPr defaultRowHeight="15"/>
  <cols>
    <col min="1" max="1" width="4" style="2" hidden="1" customWidth="1"/>
    <col min="2" max="2" width="4" style="2" bestFit="1" customWidth="1"/>
    <col min="3" max="3" width="10.7109375" style="1" bestFit="1" customWidth="1"/>
    <col min="4" max="4" width="10.140625" style="1" hidden="1" customWidth="1"/>
    <col min="5" max="5" width="15.140625" style="1" customWidth="1"/>
    <col min="6" max="7" width="14.28515625" style="2" bestFit="1" customWidth="1"/>
    <col min="8" max="8" width="17.140625" style="3" bestFit="1" customWidth="1"/>
    <col min="9" max="9" width="13.28515625" style="3" customWidth="1"/>
    <col min="10" max="10" width="14.28515625" style="2" bestFit="1" customWidth="1"/>
    <col min="11" max="16384" width="9.140625" style="2"/>
  </cols>
  <sheetData>
    <row r="1" spans="3:10" hidden="1">
      <c r="C1" s="1" t="s">
        <v>0</v>
      </c>
      <c r="F1" s="2">
        <v>4.55</v>
      </c>
    </row>
    <row r="3" spans="3:10">
      <c r="C3" s="69" t="s">
        <v>15</v>
      </c>
      <c r="D3" s="69"/>
      <c r="E3" s="69"/>
      <c r="F3" s="69"/>
      <c r="G3" s="69"/>
      <c r="H3" s="69"/>
      <c r="I3" s="69"/>
      <c r="J3" s="69"/>
    </row>
    <row r="4" spans="3:10">
      <c r="C4" s="5" t="s">
        <v>1</v>
      </c>
      <c r="F4" s="3">
        <v>9000000</v>
      </c>
      <c r="G4" s="6" t="s">
        <v>2</v>
      </c>
    </row>
    <row r="5" spans="3:10">
      <c r="C5" s="5"/>
      <c r="F5" s="7">
        <v>0</v>
      </c>
      <c r="G5" s="6"/>
    </row>
    <row r="6" spans="3:10" hidden="1">
      <c r="C6" s="8"/>
      <c r="D6" s="8"/>
      <c r="E6" s="8"/>
      <c r="F6" s="9"/>
      <c r="G6" s="10" t="s">
        <v>2</v>
      </c>
    </row>
    <row r="7" spans="3:10">
      <c r="C7" s="11" t="s">
        <v>3</v>
      </c>
      <c r="F7" s="12">
        <v>2.0400000000000001E-2</v>
      </c>
    </row>
    <row r="8" spans="3:10">
      <c r="C8" s="1" t="s">
        <v>4</v>
      </c>
      <c r="F8" s="12"/>
    </row>
    <row r="9" spans="3:10">
      <c r="C9" s="8"/>
      <c r="D9" s="8"/>
      <c r="E9" s="8"/>
      <c r="F9" s="13">
        <f>F7+F8</f>
        <v>2.0400000000000001E-2</v>
      </c>
    </row>
    <row r="10" spans="3:10" hidden="1">
      <c r="C10" s="11"/>
      <c r="F10" s="3"/>
    </row>
    <row r="11" spans="3:10" hidden="1">
      <c r="C11" s="11"/>
      <c r="F11" s="3"/>
    </row>
    <row r="12" spans="3:10">
      <c r="F12" s="12"/>
      <c r="G12" s="12"/>
    </row>
    <row r="13" spans="3:10">
      <c r="C13" s="14" t="s">
        <v>5</v>
      </c>
      <c r="D13" s="14"/>
      <c r="E13" s="14" t="s">
        <v>6</v>
      </c>
      <c r="F13" s="15" t="s">
        <v>7</v>
      </c>
      <c r="G13" s="14" t="s">
        <v>8</v>
      </c>
      <c r="H13" s="16" t="s">
        <v>9</v>
      </c>
      <c r="I13" s="16" t="s">
        <v>10</v>
      </c>
      <c r="J13" s="14" t="s">
        <v>11</v>
      </c>
    </row>
    <row r="14" spans="3:10">
      <c r="C14" s="17">
        <v>1</v>
      </c>
      <c r="D14" s="17"/>
      <c r="E14" s="17">
        <v>2</v>
      </c>
      <c r="F14" s="17">
        <v>3</v>
      </c>
      <c r="G14" s="17">
        <v>4</v>
      </c>
      <c r="H14" s="17">
        <v>5</v>
      </c>
      <c r="I14" s="17">
        <v>6</v>
      </c>
      <c r="J14" s="17" t="s">
        <v>12</v>
      </c>
    </row>
    <row r="15" spans="3:10" hidden="1">
      <c r="C15" s="19"/>
      <c r="D15" s="20"/>
      <c r="E15" s="21"/>
      <c r="F15" s="20"/>
      <c r="G15" s="20"/>
      <c r="H15" s="20"/>
      <c r="I15" s="22"/>
      <c r="J15" s="22">
        <f>I15</f>
        <v>0</v>
      </c>
    </row>
    <row r="16" spans="3:10" hidden="1">
      <c r="C16" s="19"/>
      <c r="D16" s="20"/>
      <c r="E16" s="21"/>
      <c r="F16" s="22">
        <f>ROUND((E15/12/12),2)</f>
        <v>0</v>
      </c>
      <c r="G16" s="22">
        <f>E15</f>
        <v>0</v>
      </c>
      <c r="H16" s="23"/>
      <c r="I16" s="20"/>
      <c r="J16" s="23"/>
    </row>
    <row r="17" spans="1:10">
      <c r="C17" s="24">
        <v>43861</v>
      </c>
      <c r="D17" s="25"/>
      <c r="E17" s="26"/>
      <c r="F17" s="27">
        <f>ROUND(F16,2)</f>
        <v>0</v>
      </c>
      <c r="G17" s="27">
        <f>G16-F16</f>
        <v>0</v>
      </c>
      <c r="H17" s="28"/>
      <c r="I17" s="25"/>
      <c r="J17" s="28"/>
    </row>
    <row r="18" spans="1:10">
      <c r="C18" s="29">
        <f t="shared" ref="C18:C19" si="0">EOMONTH(C17,1)</f>
        <v>43890</v>
      </c>
      <c r="D18" s="19">
        <f>C19</f>
        <v>43921</v>
      </c>
      <c r="E18" s="30"/>
      <c r="F18" s="22">
        <f t="shared" ref="F18:F27" si="1">ROUND(F17,2)</f>
        <v>0</v>
      </c>
      <c r="G18" s="31">
        <f>G17-F17</f>
        <v>0</v>
      </c>
      <c r="H18" s="23"/>
      <c r="I18" s="30"/>
      <c r="J18" s="23"/>
    </row>
    <row r="19" spans="1:10">
      <c r="A19" s="2">
        <v>1</v>
      </c>
      <c r="C19" s="29">
        <f t="shared" si="0"/>
        <v>43921</v>
      </c>
      <c r="D19" s="29">
        <f>C20</f>
        <v>43951</v>
      </c>
      <c r="E19" s="32"/>
      <c r="F19" s="22">
        <f t="shared" si="1"/>
        <v>0</v>
      </c>
      <c r="G19" s="33">
        <f>G18-F18</f>
        <v>0</v>
      </c>
      <c r="H19" s="34"/>
      <c r="I19" s="32"/>
      <c r="J19" s="23"/>
    </row>
    <row r="20" spans="1:10">
      <c r="A20" s="2">
        <f>A19+1</f>
        <v>2</v>
      </c>
      <c r="C20" s="29">
        <f>EOMONTH(C19,1)</f>
        <v>43951</v>
      </c>
      <c r="D20" s="29">
        <f>C21</f>
        <v>43982</v>
      </c>
      <c r="E20" s="35"/>
      <c r="F20" s="22">
        <f t="shared" si="1"/>
        <v>0</v>
      </c>
      <c r="G20" s="35">
        <f>G19-F19+E19</f>
        <v>0</v>
      </c>
      <c r="H20" s="34"/>
      <c r="I20" s="32"/>
      <c r="J20" s="33"/>
    </row>
    <row r="21" spans="1:10">
      <c r="A21" s="2">
        <f t="shared" ref="A21:B36" si="2">A20+1</f>
        <v>3</v>
      </c>
      <c r="C21" s="29">
        <f t="shared" ref="C21:C84" si="3">EOMONTH(C20,1)</f>
        <v>43982</v>
      </c>
      <c r="D21" s="29">
        <f t="shared" ref="D21:D25" si="4">C22</f>
        <v>44012</v>
      </c>
      <c r="E21" s="30"/>
      <c r="F21" s="33">
        <f t="shared" si="1"/>
        <v>0</v>
      </c>
      <c r="G21" s="35">
        <f t="shared" ref="G21:G26" si="5">G20-F20+E20</f>
        <v>0</v>
      </c>
      <c r="H21" s="34"/>
      <c r="I21" s="32"/>
      <c r="J21" s="35"/>
    </row>
    <row r="22" spans="1:10">
      <c r="A22" s="2">
        <f t="shared" si="2"/>
        <v>4</v>
      </c>
      <c r="C22" s="29">
        <f t="shared" si="3"/>
        <v>44012</v>
      </c>
      <c r="D22" s="29">
        <f t="shared" si="4"/>
        <v>44043</v>
      </c>
      <c r="E22" s="30"/>
      <c r="F22" s="33">
        <f t="shared" si="1"/>
        <v>0</v>
      </c>
      <c r="G22" s="35">
        <f>G21-F21+E21</f>
        <v>0</v>
      </c>
      <c r="H22" s="34"/>
      <c r="I22" s="32"/>
      <c r="J22" s="35"/>
    </row>
    <row r="23" spans="1:10">
      <c r="A23" s="2">
        <f t="shared" si="2"/>
        <v>5</v>
      </c>
      <c r="C23" s="29">
        <f t="shared" si="3"/>
        <v>44043</v>
      </c>
      <c r="D23" s="29">
        <f t="shared" si="4"/>
        <v>44074</v>
      </c>
      <c r="E23" s="30"/>
      <c r="F23" s="33">
        <f t="shared" si="1"/>
        <v>0</v>
      </c>
      <c r="G23" s="35">
        <f>G22-F22+E22</f>
        <v>0</v>
      </c>
      <c r="H23" s="34"/>
      <c r="I23" s="32"/>
      <c r="J23" s="35"/>
    </row>
    <row r="24" spans="1:10">
      <c r="A24" s="2">
        <f t="shared" si="2"/>
        <v>6</v>
      </c>
      <c r="C24" s="29">
        <f t="shared" si="3"/>
        <v>44074</v>
      </c>
      <c r="D24" s="29">
        <f t="shared" si="4"/>
        <v>44104</v>
      </c>
      <c r="E24" s="30"/>
      <c r="F24" s="33">
        <f t="shared" si="1"/>
        <v>0</v>
      </c>
      <c r="G24" s="35">
        <f>G23-F23+E23</f>
        <v>0</v>
      </c>
      <c r="H24" s="34">
        <f t="shared" ref="H24:H87" si="6">ROUND((G24*(C24-C23)*$F$9/360),2)</f>
        <v>0</v>
      </c>
      <c r="I24" s="32"/>
      <c r="J24" s="35">
        <f t="shared" ref="J24:J87" si="7">F24+H24</f>
        <v>0</v>
      </c>
    </row>
    <row r="25" spans="1:10">
      <c r="A25" s="2">
        <f t="shared" si="2"/>
        <v>7</v>
      </c>
      <c r="B25" s="2">
        <v>1</v>
      </c>
      <c r="C25" s="29">
        <f t="shared" si="3"/>
        <v>44104</v>
      </c>
      <c r="D25" s="29">
        <f t="shared" si="4"/>
        <v>44135</v>
      </c>
      <c r="E25" s="30"/>
      <c r="F25" s="33">
        <f t="shared" si="1"/>
        <v>0</v>
      </c>
      <c r="G25" s="35">
        <f t="shared" si="5"/>
        <v>0</v>
      </c>
      <c r="H25" s="34">
        <f t="shared" si="6"/>
        <v>0</v>
      </c>
      <c r="I25" s="32"/>
      <c r="J25" s="35">
        <f t="shared" si="7"/>
        <v>0</v>
      </c>
    </row>
    <row r="26" spans="1:10">
      <c r="A26" s="2">
        <f t="shared" si="2"/>
        <v>8</v>
      </c>
      <c r="B26" s="2">
        <f t="shared" si="2"/>
        <v>2</v>
      </c>
      <c r="C26" s="29">
        <f t="shared" si="3"/>
        <v>44135</v>
      </c>
      <c r="D26" s="29">
        <f>C27</f>
        <v>44165</v>
      </c>
      <c r="E26" s="36">
        <f>25%*F4</f>
        <v>2250000</v>
      </c>
      <c r="F26" s="35">
        <f t="shared" si="1"/>
        <v>0</v>
      </c>
      <c r="G26" s="35">
        <f t="shared" si="5"/>
        <v>0</v>
      </c>
      <c r="H26" s="34">
        <f t="shared" si="6"/>
        <v>0</v>
      </c>
      <c r="I26" s="32"/>
      <c r="J26" s="35">
        <f t="shared" si="7"/>
        <v>0</v>
      </c>
    </row>
    <row r="27" spans="1:10">
      <c r="A27" s="2">
        <f t="shared" si="2"/>
        <v>9</v>
      </c>
      <c r="B27" s="2">
        <f t="shared" si="2"/>
        <v>3</v>
      </c>
      <c r="C27" s="29">
        <f t="shared" si="3"/>
        <v>44165</v>
      </c>
      <c r="D27" s="29">
        <f>C28</f>
        <v>44196</v>
      </c>
      <c r="E27" s="36"/>
      <c r="F27" s="33">
        <f t="shared" si="1"/>
        <v>0</v>
      </c>
      <c r="G27" s="35">
        <f>G26-F26+E26</f>
        <v>2250000</v>
      </c>
      <c r="H27" s="34">
        <f t="shared" si="6"/>
        <v>3825</v>
      </c>
      <c r="I27" s="32"/>
      <c r="J27" s="35">
        <f t="shared" si="7"/>
        <v>3825</v>
      </c>
    </row>
    <row r="28" spans="1:10">
      <c r="A28" s="2">
        <f t="shared" si="2"/>
        <v>10</v>
      </c>
      <c r="B28" s="2">
        <f t="shared" si="2"/>
        <v>4</v>
      </c>
      <c r="C28" s="29">
        <f t="shared" si="3"/>
        <v>44196</v>
      </c>
      <c r="D28" s="29">
        <f>C29</f>
        <v>44227</v>
      </c>
      <c r="E28" s="37"/>
      <c r="F28" s="33">
        <v>300000</v>
      </c>
      <c r="G28" s="35">
        <f>G27-F27+E27</f>
        <v>2250000</v>
      </c>
      <c r="H28" s="34">
        <f t="shared" si="6"/>
        <v>3952.5</v>
      </c>
      <c r="I28" s="32"/>
      <c r="J28" s="35">
        <f t="shared" si="7"/>
        <v>303952.5</v>
      </c>
    </row>
    <row r="29" spans="1:10">
      <c r="A29" s="2">
        <f t="shared" si="2"/>
        <v>11</v>
      </c>
      <c r="B29" s="2">
        <f t="shared" si="2"/>
        <v>5</v>
      </c>
      <c r="C29" s="38">
        <f t="shared" si="3"/>
        <v>44227</v>
      </c>
      <c r="D29" s="38" t="e">
        <f>#REF!</f>
        <v>#REF!</v>
      </c>
      <c r="E29" s="39"/>
      <c r="F29" s="40"/>
      <c r="G29" s="39">
        <f t="shared" ref="G29:G40" si="8">G28-F28+E28</f>
        <v>1950000</v>
      </c>
      <c r="H29" s="41">
        <f>ROUND((G29*(C29-C28)*$F$9/360),2)</f>
        <v>3425.5</v>
      </c>
      <c r="I29" s="42"/>
      <c r="J29" s="39">
        <f t="shared" si="7"/>
        <v>3425.5</v>
      </c>
    </row>
    <row r="30" spans="1:10">
      <c r="A30" s="2">
        <f t="shared" si="2"/>
        <v>12</v>
      </c>
      <c r="B30" s="2">
        <f t="shared" si="2"/>
        <v>6</v>
      </c>
      <c r="C30" s="29">
        <f t="shared" si="3"/>
        <v>44255</v>
      </c>
      <c r="D30" s="29">
        <f>C31</f>
        <v>44286</v>
      </c>
      <c r="E30" s="32"/>
      <c r="F30" s="33"/>
      <c r="G30" s="35">
        <f t="shared" si="8"/>
        <v>1950000</v>
      </c>
      <c r="H30" s="34">
        <f>ROUND((G30*(C30-C29)*$F$9/360),2)</f>
        <v>3094</v>
      </c>
      <c r="I30" s="32"/>
      <c r="J30" s="35">
        <f t="shared" si="7"/>
        <v>3094</v>
      </c>
    </row>
    <row r="31" spans="1:10">
      <c r="A31" s="2">
        <f t="shared" si="2"/>
        <v>13</v>
      </c>
      <c r="B31" s="2">
        <f t="shared" si="2"/>
        <v>7</v>
      </c>
      <c r="C31" s="29">
        <f t="shared" si="3"/>
        <v>44286</v>
      </c>
      <c r="D31" s="29">
        <f>C32</f>
        <v>44316</v>
      </c>
      <c r="E31" s="32"/>
      <c r="F31" s="33"/>
      <c r="G31" s="35">
        <f t="shared" si="8"/>
        <v>1950000</v>
      </c>
      <c r="H31" s="34">
        <f>ROUND((G31*(C31-C30)*$F$9/360),2)</f>
        <v>3425.5</v>
      </c>
      <c r="I31" s="32"/>
      <c r="J31" s="35">
        <f t="shared" si="7"/>
        <v>3425.5</v>
      </c>
    </row>
    <row r="32" spans="1:10">
      <c r="A32" s="2">
        <f t="shared" si="2"/>
        <v>14</v>
      </c>
      <c r="B32" s="2">
        <f t="shared" si="2"/>
        <v>8</v>
      </c>
      <c r="C32" s="29">
        <f t="shared" si="3"/>
        <v>44316</v>
      </c>
      <c r="D32" s="29">
        <f>C33</f>
        <v>44347</v>
      </c>
      <c r="E32" s="43"/>
      <c r="F32" s="33"/>
      <c r="G32" s="35">
        <f t="shared" si="8"/>
        <v>1950000</v>
      </c>
      <c r="H32" s="34">
        <f t="shared" si="6"/>
        <v>3315</v>
      </c>
      <c r="I32" s="32"/>
      <c r="J32" s="35">
        <f t="shared" si="7"/>
        <v>3315</v>
      </c>
    </row>
    <row r="33" spans="1:10">
      <c r="A33" s="2">
        <f t="shared" si="2"/>
        <v>15</v>
      </c>
      <c r="B33" s="2">
        <f t="shared" si="2"/>
        <v>9</v>
      </c>
      <c r="C33" s="29">
        <f t="shared" si="3"/>
        <v>44347</v>
      </c>
      <c r="D33" s="29">
        <f t="shared" ref="D33:D96" si="9">C34</f>
        <v>44377</v>
      </c>
      <c r="E33" s="43">
        <f>25%*F4</f>
        <v>2250000</v>
      </c>
      <c r="F33" s="33"/>
      <c r="G33" s="35">
        <f t="shared" si="8"/>
        <v>1950000</v>
      </c>
      <c r="H33" s="34">
        <f t="shared" si="6"/>
        <v>3425.5</v>
      </c>
      <c r="I33" s="32"/>
      <c r="J33" s="35">
        <f t="shared" si="7"/>
        <v>3425.5</v>
      </c>
    </row>
    <row r="34" spans="1:10">
      <c r="A34" s="2">
        <f t="shared" si="2"/>
        <v>16</v>
      </c>
      <c r="B34" s="2">
        <f t="shared" si="2"/>
        <v>10</v>
      </c>
      <c r="C34" s="29">
        <f t="shared" si="3"/>
        <v>44377</v>
      </c>
      <c r="D34" s="29">
        <f t="shared" si="9"/>
        <v>44408</v>
      </c>
      <c r="E34" s="43"/>
      <c r="F34" s="33"/>
      <c r="G34" s="35">
        <f t="shared" si="8"/>
        <v>4200000</v>
      </c>
      <c r="H34" s="34">
        <f t="shared" si="6"/>
        <v>7140</v>
      </c>
      <c r="I34" s="32"/>
      <c r="J34" s="35">
        <f t="shared" si="7"/>
        <v>7140</v>
      </c>
    </row>
    <row r="35" spans="1:10">
      <c r="A35" s="2">
        <f t="shared" si="2"/>
        <v>17</v>
      </c>
      <c r="B35" s="2">
        <f t="shared" si="2"/>
        <v>11</v>
      </c>
      <c r="C35" s="29">
        <f t="shared" si="3"/>
        <v>44408</v>
      </c>
      <c r="D35" s="29">
        <f t="shared" si="9"/>
        <v>44439</v>
      </c>
      <c r="E35" s="43">
        <f>20%*F4</f>
        <v>1800000</v>
      </c>
      <c r="F35" s="33"/>
      <c r="G35" s="35">
        <f t="shared" si="8"/>
        <v>4200000</v>
      </c>
      <c r="H35" s="34">
        <f t="shared" si="6"/>
        <v>7378</v>
      </c>
      <c r="I35" s="32"/>
      <c r="J35" s="35">
        <f t="shared" si="7"/>
        <v>7378</v>
      </c>
    </row>
    <row r="36" spans="1:10">
      <c r="A36" s="2">
        <f t="shared" si="2"/>
        <v>18</v>
      </c>
      <c r="B36" s="2">
        <f t="shared" si="2"/>
        <v>12</v>
      </c>
      <c r="C36" s="29">
        <f t="shared" si="3"/>
        <v>44439</v>
      </c>
      <c r="D36" s="29">
        <f t="shared" si="9"/>
        <v>44469</v>
      </c>
      <c r="E36" s="43"/>
      <c r="F36" s="33"/>
      <c r="G36" s="35">
        <f t="shared" si="8"/>
        <v>6000000</v>
      </c>
      <c r="H36" s="34">
        <f t="shared" si="6"/>
        <v>10540</v>
      </c>
      <c r="I36" s="32"/>
      <c r="J36" s="35">
        <f t="shared" si="7"/>
        <v>10540</v>
      </c>
    </row>
    <row r="37" spans="1:10">
      <c r="A37" s="2">
        <f t="shared" ref="A37:B52" si="10">A36+1</f>
        <v>19</v>
      </c>
      <c r="B37" s="2">
        <f t="shared" si="10"/>
        <v>13</v>
      </c>
      <c r="C37" s="29">
        <f t="shared" si="3"/>
        <v>44469</v>
      </c>
      <c r="D37" s="29">
        <f t="shared" si="9"/>
        <v>44500</v>
      </c>
      <c r="E37" s="44"/>
      <c r="F37" s="33"/>
      <c r="G37" s="35">
        <f t="shared" si="8"/>
        <v>6000000</v>
      </c>
      <c r="H37" s="34">
        <f t="shared" si="6"/>
        <v>10200</v>
      </c>
      <c r="I37" s="32"/>
      <c r="J37" s="35">
        <f t="shared" si="7"/>
        <v>10200</v>
      </c>
    </row>
    <row r="38" spans="1:10">
      <c r="A38" s="2">
        <f t="shared" si="10"/>
        <v>20</v>
      </c>
      <c r="B38" s="2">
        <f t="shared" si="10"/>
        <v>14</v>
      </c>
      <c r="C38" s="29">
        <f t="shared" si="3"/>
        <v>44500</v>
      </c>
      <c r="D38" s="29">
        <f t="shared" si="9"/>
        <v>44530</v>
      </c>
      <c r="E38" s="23">
        <f>30%*F4</f>
        <v>2700000</v>
      </c>
      <c r="F38" s="33">
        <v>700000</v>
      </c>
      <c r="G38" s="35">
        <f t="shared" si="8"/>
        <v>6000000</v>
      </c>
      <c r="H38" s="34">
        <f t="shared" si="6"/>
        <v>10540</v>
      </c>
      <c r="I38" s="32"/>
      <c r="J38" s="35">
        <f t="shared" si="7"/>
        <v>710540</v>
      </c>
    </row>
    <row r="39" spans="1:10">
      <c r="A39" s="2">
        <f t="shared" si="10"/>
        <v>21</v>
      </c>
      <c r="B39" s="2">
        <f t="shared" si="10"/>
        <v>15</v>
      </c>
      <c r="C39" s="29">
        <f t="shared" si="3"/>
        <v>44530</v>
      </c>
      <c r="D39" s="29">
        <f t="shared" si="9"/>
        <v>44561</v>
      </c>
      <c r="E39" s="23"/>
      <c r="F39" s="33"/>
      <c r="G39" s="35">
        <f>G38-F38+E38</f>
        <v>8000000</v>
      </c>
      <c r="H39" s="34">
        <f t="shared" si="6"/>
        <v>13600</v>
      </c>
      <c r="I39" s="32"/>
      <c r="J39" s="35">
        <f t="shared" si="7"/>
        <v>13600</v>
      </c>
    </row>
    <row r="40" spans="1:10">
      <c r="A40" s="2">
        <f t="shared" si="10"/>
        <v>22</v>
      </c>
      <c r="B40" s="2">
        <f t="shared" si="10"/>
        <v>16</v>
      </c>
      <c r="C40" s="29">
        <f t="shared" si="3"/>
        <v>44561</v>
      </c>
      <c r="D40" s="29">
        <f t="shared" si="9"/>
        <v>44592</v>
      </c>
      <c r="E40" s="29"/>
      <c r="F40" s="33"/>
      <c r="G40" s="35">
        <f t="shared" si="8"/>
        <v>8000000</v>
      </c>
      <c r="H40" s="34">
        <f t="shared" si="6"/>
        <v>14053.33</v>
      </c>
      <c r="I40" s="32"/>
      <c r="J40" s="35">
        <f t="shared" si="7"/>
        <v>14053.33</v>
      </c>
    </row>
    <row r="41" spans="1:10" s="46" customFormat="1">
      <c r="A41" s="2">
        <f t="shared" si="10"/>
        <v>23</v>
      </c>
      <c r="B41" s="2">
        <f t="shared" si="10"/>
        <v>17</v>
      </c>
      <c r="C41" s="38">
        <f t="shared" si="3"/>
        <v>44592</v>
      </c>
      <c r="D41" s="38">
        <f t="shared" si="9"/>
        <v>44620</v>
      </c>
      <c r="E41" s="45"/>
      <c r="F41" s="40"/>
      <c r="G41" s="40">
        <f>G40-F40+E41</f>
        <v>8000000</v>
      </c>
      <c r="H41" s="41">
        <f>ROUND((G41*(C41-C40)*$F$9/360),2)</f>
        <v>14053.33</v>
      </c>
      <c r="I41" s="42"/>
      <c r="J41" s="39">
        <f t="shared" si="7"/>
        <v>14053.33</v>
      </c>
    </row>
    <row r="42" spans="1:10" s="52" customFormat="1">
      <c r="A42" s="2">
        <f t="shared" si="10"/>
        <v>24</v>
      </c>
      <c r="B42" s="2">
        <f t="shared" si="10"/>
        <v>18</v>
      </c>
      <c r="C42" s="47">
        <f t="shared" si="3"/>
        <v>44620</v>
      </c>
      <c r="D42" s="47">
        <f t="shared" si="9"/>
        <v>44651</v>
      </c>
      <c r="E42" s="47"/>
      <c r="F42" s="48"/>
      <c r="G42" s="48">
        <f t="shared" ref="G42:G105" si="11">G41-F41</f>
        <v>8000000</v>
      </c>
      <c r="H42" s="49">
        <f>ROUND((G42*(C42-C41)*$F$9/360),2)</f>
        <v>12693.33</v>
      </c>
      <c r="I42" s="50"/>
      <c r="J42" s="51">
        <f t="shared" si="7"/>
        <v>12693.33</v>
      </c>
    </row>
    <row r="43" spans="1:10" s="52" customFormat="1">
      <c r="A43" s="2">
        <f t="shared" si="10"/>
        <v>25</v>
      </c>
      <c r="B43" s="2">
        <f t="shared" si="10"/>
        <v>19</v>
      </c>
      <c r="C43" s="47">
        <f t="shared" si="3"/>
        <v>44651</v>
      </c>
      <c r="D43" s="47">
        <f t="shared" si="9"/>
        <v>44681</v>
      </c>
      <c r="E43" s="47"/>
      <c r="F43" s="48">
        <v>40000</v>
      </c>
      <c r="G43" s="48">
        <f t="shared" si="11"/>
        <v>8000000</v>
      </c>
      <c r="H43" s="49">
        <f t="shared" si="6"/>
        <v>14053.33</v>
      </c>
      <c r="I43" s="50"/>
      <c r="J43" s="51">
        <f t="shared" si="7"/>
        <v>54053.33</v>
      </c>
    </row>
    <row r="44" spans="1:10" s="52" customFormat="1">
      <c r="A44" s="2">
        <f t="shared" si="10"/>
        <v>26</v>
      </c>
      <c r="B44" s="2">
        <f t="shared" si="10"/>
        <v>20</v>
      </c>
      <c r="C44" s="47">
        <f t="shared" si="3"/>
        <v>44681</v>
      </c>
      <c r="D44" s="47">
        <f t="shared" si="9"/>
        <v>44712</v>
      </c>
      <c r="E44" s="47"/>
      <c r="F44" s="48">
        <f t="shared" ref="F44:F100" si="12">ROUND(F43,2)</f>
        <v>40000</v>
      </c>
      <c r="G44" s="48">
        <f t="shared" si="11"/>
        <v>7960000</v>
      </c>
      <c r="H44" s="49">
        <f t="shared" si="6"/>
        <v>13532</v>
      </c>
      <c r="I44" s="50"/>
      <c r="J44" s="51">
        <f t="shared" si="7"/>
        <v>53532</v>
      </c>
    </row>
    <row r="45" spans="1:10" s="52" customFormat="1">
      <c r="A45" s="2">
        <f t="shared" si="10"/>
        <v>27</v>
      </c>
      <c r="B45" s="2">
        <f t="shared" si="10"/>
        <v>21</v>
      </c>
      <c r="C45" s="47">
        <f t="shared" si="3"/>
        <v>44712</v>
      </c>
      <c r="D45" s="47">
        <f t="shared" si="9"/>
        <v>44742</v>
      </c>
      <c r="E45" s="47"/>
      <c r="F45" s="48">
        <f t="shared" si="12"/>
        <v>40000</v>
      </c>
      <c r="G45" s="48">
        <f t="shared" si="11"/>
        <v>7920000</v>
      </c>
      <c r="H45" s="49">
        <f t="shared" si="6"/>
        <v>13912.8</v>
      </c>
      <c r="I45" s="50"/>
      <c r="J45" s="51">
        <f t="shared" si="7"/>
        <v>53912.800000000003</v>
      </c>
    </row>
    <row r="46" spans="1:10" s="52" customFormat="1">
      <c r="A46" s="2">
        <f t="shared" si="10"/>
        <v>28</v>
      </c>
      <c r="B46" s="2">
        <f t="shared" si="10"/>
        <v>22</v>
      </c>
      <c r="C46" s="47">
        <f t="shared" si="3"/>
        <v>44742</v>
      </c>
      <c r="D46" s="47">
        <f t="shared" si="9"/>
        <v>44773</v>
      </c>
      <c r="E46" s="47"/>
      <c r="F46" s="48">
        <f t="shared" si="12"/>
        <v>40000</v>
      </c>
      <c r="G46" s="48">
        <f t="shared" si="11"/>
        <v>7880000</v>
      </c>
      <c r="H46" s="49">
        <f t="shared" si="6"/>
        <v>13396</v>
      </c>
      <c r="I46" s="50"/>
      <c r="J46" s="51">
        <f t="shared" si="7"/>
        <v>53396</v>
      </c>
    </row>
    <row r="47" spans="1:10" s="52" customFormat="1">
      <c r="A47" s="2">
        <f t="shared" si="10"/>
        <v>29</v>
      </c>
      <c r="B47" s="2">
        <f t="shared" si="10"/>
        <v>23</v>
      </c>
      <c r="C47" s="47">
        <f t="shared" si="3"/>
        <v>44773</v>
      </c>
      <c r="D47" s="47">
        <f t="shared" si="9"/>
        <v>44804</v>
      </c>
      <c r="E47" s="47"/>
      <c r="F47" s="48">
        <f t="shared" si="12"/>
        <v>40000</v>
      </c>
      <c r="G47" s="48">
        <f t="shared" si="11"/>
        <v>7840000</v>
      </c>
      <c r="H47" s="49">
        <f t="shared" si="6"/>
        <v>13772.27</v>
      </c>
      <c r="I47" s="50"/>
      <c r="J47" s="51">
        <f t="shared" si="7"/>
        <v>53772.270000000004</v>
      </c>
    </row>
    <row r="48" spans="1:10" s="52" customFormat="1">
      <c r="A48" s="2">
        <f t="shared" si="10"/>
        <v>30</v>
      </c>
      <c r="B48" s="2">
        <f t="shared" si="10"/>
        <v>24</v>
      </c>
      <c r="C48" s="47">
        <f t="shared" si="3"/>
        <v>44804</v>
      </c>
      <c r="D48" s="47">
        <f t="shared" si="9"/>
        <v>44834</v>
      </c>
      <c r="E48" s="47"/>
      <c r="F48" s="48">
        <f t="shared" si="12"/>
        <v>40000</v>
      </c>
      <c r="G48" s="48">
        <f t="shared" si="11"/>
        <v>7800000</v>
      </c>
      <c r="H48" s="49">
        <f t="shared" si="6"/>
        <v>13702</v>
      </c>
      <c r="I48" s="50"/>
      <c r="J48" s="51">
        <f t="shared" si="7"/>
        <v>53702</v>
      </c>
    </row>
    <row r="49" spans="1:10" s="52" customFormat="1">
      <c r="A49" s="2">
        <f t="shared" si="10"/>
        <v>31</v>
      </c>
      <c r="B49" s="2">
        <f t="shared" si="10"/>
        <v>25</v>
      </c>
      <c r="C49" s="47">
        <f t="shared" si="3"/>
        <v>44834</v>
      </c>
      <c r="D49" s="47">
        <f t="shared" si="9"/>
        <v>44865</v>
      </c>
      <c r="E49" s="47"/>
      <c r="F49" s="48">
        <f t="shared" si="12"/>
        <v>40000</v>
      </c>
      <c r="G49" s="48">
        <f t="shared" si="11"/>
        <v>7760000</v>
      </c>
      <c r="H49" s="49">
        <f t="shared" si="6"/>
        <v>13192</v>
      </c>
      <c r="I49" s="50"/>
      <c r="J49" s="51">
        <f t="shared" si="7"/>
        <v>53192</v>
      </c>
    </row>
    <row r="50" spans="1:10" s="52" customFormat="1">
      <c r="A50" s="2">
        <f t="shared" si="10"/>
        <v>32</v>
      </c>
      <c r="B50" s="2">
        <f t="shared" si="10"/>
        <v>26</v>
      </c>
      <c r="C50" s="47">
        <f t="shared" si="3"/>
        <v>44865</v>
      </c>
      <c r="D50" s="47">
        <f t="shared" si="9"/>
        <v>44895</v>
      </c>
      <c r="E50" s="47"/>
      <c r="F50" s="48">
        <f t="shared" si="12"/>
        <v>40000</v>
      </c>
      <c r="G50" s="48">
        <f t="shared" si="11"/>
        <v>7720000</v>
      </c>
      <c r="H50" s="49">
        <f t="shared" si="6"/>
        <v>13561.47</v>
      </c>
      <c r="I50" s="50"/>
      <c r="J50" s="51">
        <f t="shared" si="7"/>
        <v>53561.47</v>
      </c>
    </row>
    <row r="51" spans="1:10" s="52" customFormat="1">
      <c r="A51" s="2">
        <f t="shared" si="10"/>
        <v>33</v>
      </c>
      <c r="B51" s="2">
        <f t="shared" si="10"/>
        <v>27</v>
      </c>
      <c r="C51" s="47">
        <f t="shared" si="3"/>
        <v>44895</v>
      </c>
      <c r="D51" s="47">
        <f t="shared" si="9"/>
        <v>44926</v>
      </c>
      <c r="E51" s="47"/>
      <c r="F51" s="48">
        <f t="shared" si="12"/>
        <v>40000</v>
      </c>
      <c r="G51" s="48">
        <f t="shared" si="11"/>
        <v>7680000</v>
      </c>
      <c r="H51" s="49">
        <f t="shared" si="6"/>
        <v>13056</v>
      </c>
      <c r="I51" s="50"/>
      <c r="J51" s="51">
        <f t="shared" si="7"/>
        <v>53056</v>
      </c>
    </row>
    <row r="52" spans="1:10" s="52" customFormat="1">
      <c r="A52" s="2">
        <f t="shared" si="10"/>
        <v>34</v>
      </c>
      <c r="B52" s="2">
        <f t="shared" si="10"/>
        <v>28</v>
      </c>
      <c r="C52" s="47">
        <f t="shared" si="3"/>
        <v>44926</v>
      </c>
      <c r="D52" s="47">
        <f t="shared" si="9"/>
        <v>44957</v>
      </c>
      <c r="E52" s="47"/>
      <c r="F52" s="48">
        <f t="shared" si="12"/>
        <v>40000</v>
      </c>
      <c r="G52" s="48">
        <f t="shared" si="11"/>
        <v>7640000</v>
      </c>
      <c r="H52" s="49">
        <f t="shared" si="6"/>
        <v>13420.93</v>
      </c>
      <c r="I52" s="50"/>
      <c r="J52" s="51">
        <f t="shared" si="7"/>
        <v>53420.93</v>
      </c>
    </row>
    <row r="53" spans="1:10" s="46" customFormat="1">
      <c r="A53" s="2">
        <f t="shared" ref="A53:B68" si="13">A52+1</f>
        <v>35</v>
      </c>
      <c r="B53" s="2">
        <f t="shared" si="13"/>
        <v>29</v>
      </c>
      <c r="C53" s="38">
        <f t="shared" si="3"/>
        <v>44957</v>
      </c>
      <c r="D53" s="38">
        <f t="shared" si="9"/>
        <v>44985</v>
      </c>
      <c r="E53" s="38"/>
      <c r="F53" s="40">
        <v>40000</v>
      </c>
      <c r="G53" s="40">
        <f t="shared" si="11"/>
        <v>7600000</v>
      </c>
      <c r="H53" s="41">
        <f t="shared" si="6"/>
        <v>13350.67</v>
      </c>
      <c r="I53" s="42"/>
      <c r="J53" s="39">
        <f t="shared" si="7"/>
        <v>53350.67</v>
      </c>
    </row>
    <row r="54" spans="1:10" s="52" customFormat="1">
      <c r="A54" s="2">
        <f t="shared" si="13"/>
        <v>36</v>
      </c>
      <c r="B54" s="2">
        <f t="shared" si="13"/>
        <v>30</v>
      </c>
      <c r="C54" s="47">
        <f t="shared" si="3"/>
        <v>44985</v>
      </c>
      <c r="D54" s="47">
        <f t="shared" si="9"/>
        <v>45016</v>
      </c>
      <c r="E54" s="47"/>
      <c r="F54" s="48">
        <f t="shared" si="12"/>
        <v>40000</v>
      </c>
      <c r="G54" s="48">
        <f t="shared" si="11"/>
        <v>7560000</v>
      </c>
      <c r="H54" s="49">
        <f t="shared" si="6"/>
        <v>11995.2</v>
      </c>
      <c r="I54" s="50"/>
      <c r="J54" s="51">
        <f t="shared" si="7"/>
        <v>51995.199999999997</v>
      </c>
    </row>
    <row r="55" spans="1:10" s="52" customFormat="1">
      <c r="A55" s="2">
        <f t="shared" si="13"/>
        <v>37</v>
      </c>
      <c r="B55" s="2">
        <f t="shared" si="13"/>
        <v>31</v>
      </c>
      <c r="C55" s="47">
        <f t="shared" si="3"/>
        <v>45016</v>
      </c>
      <c r="D55" s="47">
        <f t="shared" si="9"/>
        <v>45046</v>
      </c>
      <c r="E55" s="47"/>
      <c r="F55" s="48">
        <f t="shared" si="12"/>
        <v>40000</v>
      </c>
      <c r="G55" s="48">
        <f t="shared" si="11"/>
        <v>7520000</v>
      </c>
      <c r="H55" s="49">
        <f t="shared" si="6"/>
        <v>13210.13</v>
      </c>
      <c r="I55" s="50"/>
      <c r="J55" s="51">
        <f t="shared" si="7"/>
        <v>53210.13</v>
      </c>
    </row>
    <row r="56" spans="1:10" s="52" customFormat="1">
      <c r="A56" s="2">
        <f t="shared" si="13"/>
        <v>38</v>
      </c>
      <c r="B56" s="2">
        <f t="shared" si="13"/>
        <v>32</v>
      </c>
      <c r="C56" s="47">
        <f t="shared" si="3"/>
        <v>45046</v>
      </c>
      <c r="D56" s="47">
        <f t="shared" si="9"/>
        <v>45077</v>
      </c>
      <c r="E56" s="47"/>
      <c r="F56" s="48">
        <f t="shared" si="12"/>
        <v>40000</v>
      </c>
      <c r="G56" s="48">
        <f t="shared" si="11"/>
        <v>7480000</v>
      </c>
      <c r="H56" s="49">
        <f t="shared" si="6"/>
        <v>12716</v>
      </c>
      <c r="I56" s="50"/>
      <c r="J56" s="51">
        <f t="shared" si="7"/>
        <v>52716</v>
      </c>
    </row>
    <row r="57" spans="1:10" s="52" customFormat="1">
      <c r="A57" s="2">
        <f t="shared" si="13"/>
        <v>39</v>
      </c>
      <c r="B57" s="2">
        <f t="shared" si="13"/>
        <v>33</v>
      </c>
      <c r="C57" s="47">
        <f t="shared" si="3"/>
        <v>45077</v>
      </c>
      <c r="D57" s="47">
        <f t="shared" si="9"/>
        <v>45107</v>
      </c>
      <c r="E57" s="47"/>
      <c r="F57" s="48">
        <f t="shared" si="12"/>
        <v>40000</v>
      </c>
      <c r="G57" s="48">
        <f t="shared" si="11"/>
        <v>7440000</v>
      </c>
      <c r="H57" s="49">
        <f t="shared" si="6"/>
        <v>13069.6</v>
      </c>
      <c r="I57" s="50"/>
      <c r="J57" s="51">
        <f t="shared" si="7"/>
        <v>53069.599999999999</v>
      </c>
    </row>
    <row r="58" spans="1:10" s="52" customFormat="1">
      <c r="A58" s="2">
        <f t="shared" si="13"/>
        <v>40</v>
      </c>
      <c r="B58" s="2">
        <f t="shared" si="13"/>
        <v>34</v>
      </c>
      <c r="C58" s="47">
        <f t="shared" si="3"/>
        <v>45107</v>
      </c>
      <c r="D58" s="47">
        <f t="shared" si="9"/>
        <v>45138</v>
      </c>
      <c r="E58" s="47"/>
      <c r="F58" s="48">
        <f t="shared" si="12"/>
        <v>40000</v>
      </c>
      <c r="G58" s="48">
        <f t="shared" si="11"/>
        <v>7400000</v>
      </c>
      <c r="H58" s="49">
        <f t="shared" si="6"/>
        <v>12580</v>
      </c>
      <c r="I58" s="50"/>
      <c r="J58" s="51">
        <f t="shared" si="7"/>
        <v>52580</v>
      </c>
    </row>
    <row r="59" spans="1:10" s="52" customFormat="1">
      <c r="A59" s="2">
        <f t="shared" si="13"/>
        <v>41</v>
      </c>
      <c r="B59" s="2">
        <f t="shared" si="13"/>
        <v>35</v>
      </c>
      <c r="C59" s="47">
        <f t="shared" si="3"/>
        <v>45138</v>
      </c>
      <c r="D59" s="47">
        <f t="shared" si="9"/>
        <v>45169</v>
      </c>
      <c r="E59" s="47"/>
      <c r="F59" s="48">
        <f t="shared" si="12"/>
        <v>40000</v>
      </c>
      <c r="G59" s="48">
        <f t="shared" si="11"/>
        <v>7360000</v>
      </c>
      <c r="H59" s="49">
        <f t="shared" si="6"/>
        <v>12929.07</v>
      </c>
      <c r="I59" s="50"/>
      <c r="J59" s="51">
        <f t="shared" si="7"/>
        <v>52929.07</v>
      </c>
    </row>
    <row r="60" spans="1:10" s="52" customFormat="1">
      <c r="A60" s="2">
        <f t="shared" si="13"/>
        <v>42</v>
      </c>
      <c r="B60" s="2">
        <f t="shared" si="13"/>
        <v>36</v>
      </c>
      <c r="C60" s="47">
        <f t="shared" si="3"/>
        <v>45169</v>
      </c>
      <c r="D60" s="47">
        <f t="shared" si="9"/>
        <v>45199</v>
      </c>
      <c r="E60" s="47"/>
      <c r="F60" s="48">
        <f t="shared" si="12"/>
        <v>40000</v>
      </c>
      <c r="G60" s="48">
        <f t="shared" si="11"/>
        <v>7320000</v>
      </c>
      <c r="H60" s="49">
        <f t="shared" si="6"/>
        <v>12858.8</v>
      </c>
      <c r="I60" s="50"/>
      <c r="J60" s="51">
        <f t="shared" si="7"/>
        <v>52858.8</v>
      </c>
    </row>
    <row r="61" spans="1:10" s="52" customFormat="1">
      <c r="A61" s="2">
        <f t="shared" si="13"/>
        <v>43</v>
      </c>
      <c r="B61" s="2">
        <f t="shared" si="13"/>
        <v>37</v>
      </c>
      <c r="C61" s="47">
        <f t="shared" si="3"/>
        <v>45199</v>
      </c>
      <c r="D61" s="47">
        <f t="shared" si="9"/>
        <v>45230</v>
      </c>
      <c r="E61" s="47"/>
      <c r="F61" s="48">
        <f t="shared" si="12"/>
        <v>40000</v>
      </c>
      <c r="G61" s="48">
        <f t="shared" si="11"/>
        <v>7280000</v>
      </c>
      <c r="H61" s="49">
        <f t="shared" si="6"/>
        <v>12376</v>
      </c>
      <c r="I61" s="50"/>
      <c r="J61" s="51">
        <f t="shared" si="7"/>
        <v>52376</v>
      </c>
    </row>
    <row r="62" spans="1:10" s="52" customFormat="1">
      <c r="A62" s="2">
        <f t="shared" si="13"/>
        <v>44</v>
      </c>
      <c r="B62" s="2">
        <f t="shared" si="13"/>
        <v>38</v>
      </c>
      <c r="C62" s="47">
        <f t="shared" si="3"/>
        <v>45230</v>
      </c>
      <c r="D62" s="47">
        <f t="shared" si="9"/>
        <v>45260</v>
      </c>
      <c r="E62" s="47"/>
      <c r="F62" s="48">
        <f t="shared" si="12"/>
        <v>40000</v>
      </c>
      <c r="G62" s="48">
        <f t="shared" si="11"/>
        <v>7240000</v>
      </c>
      <c r="H62" s="49">
        <f t="shared" si="6"/>
        <v>12718.27</v>
      </c>
      <c r="I62" s="50"/>
      <c r="J62" s="51">
        <f t="shared" si="7"/>
        <v>52718.270000000004</v>
      </c>
    </row>
    <row r="63" spans="1:10" s="52" customFormat="1">
      <c r="A63" s="2">
        <f t="shared" si="13"/>
        <v>45</v>
      </c>
      <c r="B63" s="2">
        <f t="shared" si="13"/>
        <v>39</v>
      </c>
      <c r="C63" s="47">
        <f t="shared" si="3"/>
        <v>45260</v>
      </c>
      <c r="D63" s="47">
        <f t="shared" si="9"/>
        <v>45291</v>
      </c>
      <c r="E63" s="47"/>
      <c r="F63" s="48">
        <f t="shared" si="12"/>
        <v>40000</v>
      </c>
      <c r="G63" s="48">
        <f t="shared" si="11"/>
        <v>7200000</v>
      </c>
      <c r="H63" s="49">
        <f t="shared" si="6"/>
        <v>12240</v>
      </c>
      <c r="I63" s="50"/>
      <c r="J63" s="51">
        <f t="shared" si="7"/>
        <v>52240</v>
      </c>
    </row>
    <row r="64" spans="1:10" s="52" customFormat="1">
      <c r="A64" s="2">
        <f t="shared" si="13"/>
        <v>46</v>
      </c>
      <c r="B64" s="2">
        <f t="shared" si="13"/>
        <v>40</v>
      </c>
      <c r="C64" s="47">
        <f t="shared" si="3"/>
        <v>45291</v>
      </c>
      <c r="D64" s="47">
        <f t="shared" si="9"/>
        <v>45322</v>
      </c>
      <c r="E64" s="47"/>
      <c r="F64" s="48">
        <f t="shared" si="12"/>
        <v>40000</v>
      </c>
      <c r="G64" s="48">
        <f t="shared" si="11"/>
        <v>7160000</v>
      </c>
      <c r="H64" s="49">
        <f t="shared" si="6"/>
        <v>12577.73</v>
      </c>
      <c r="I64" s="50"/>
      <c r="J64" s="51">
        <f t="shared" si="7"/>
        <v>52577.729999999996</v>
      </c>
    </row>
    <row r="65" spans="1:10" s="46" customFormat="1">
      <c r="A65" s="2">
        <f t="shared" si="13"/>
        <v>47</v>
      </c>
      <c r="B65" s="2">
        <f t="shared" si="13"/>
        <v>41</v>
      </c>
      <c r="C65" s="38">
        <f t="shared" si="3"/>
        <v>45322</v>
      </c>
      <c r="D65" s="38">
        <f t="shared" si="9"/>
        <v>45351</v>
      </c>
      <c r="E65" s="38"/>
      <c r="F65" s="40">
        <v>30000</v>
      </c>
      <c r="G65" s="40">
        <f t="shared" si="11"/>
        <v>7120000</v>
      </c>
      <c r="H65" s="41">
        <f t="shared" si="6"/>
        <v>12507.47</v>
      </c>
      <c r="I65" s="42"/>
      <c r="J65" s="39">
        <f t="shared" si="7"/>
        <v>42507.47</v>
      </c>
    </row>
    <row r="66" spans="1:10" s="52" customFormat="1">
      <c r="A66" s="2">
        <f t="shared" si="13"/>
        <v>48</v>
      </c>
      <c r="B66" s="2">
        <f t="shared" si="13"/>
        <v>42</v>
      </c>
      <c r="C66" s="47">
        <f t="shared" si="3"/>
        <v>45351</v>
      </c>
      <c r="D66" s="47">
        <f t="shared" si="9"/>
        <v>45382</v>
      </c>
      <c r="E66" s="47"/>
      <c r="F66" s="48">
        <f t="shared" si="12"/>
        <v>30000</v>
      </c>
      <c r="G66" s="48">
        <f t="shared" si="11"/>
        <v>7090000</v>
      </c>
      <c r="H66" s="49">
        <f t="shared" si="6"/>
        <v>11651.23</v>
      </c>
      <c r="I66" s="50"/>
      <c r="J66" s="51">
        <f t="shared" si="7"/>
        <v>41651.229999999996</v>
      </c>
    </row>
    <row r="67" spans="1:10" s="52" customFormat="1">
      <c r="A67" s="2">
        <f t="shared" si="13"/>
        <v>49</v>
      </c>
      <c r="B67" s="2">
        <f t="shared" si="13"/>
        <v>43</v>
      </c>
      <c r="C67" s="47">
        <f t="shared" si="3"/>
        <v>45382</v>
      </c>
      <c r="D67" s="47">
        <f t="shared" si="9"/>
        <v>45412</v>
      </c>
      <c r="E67" s="47"/>
      <c r="F67" s="48">
        <f t="shared" si="12"/>
        <v>30000</v>
      </c>
      <c r="G67" s="48">
        <f t="shared" si="11"/>
        <v>7060000</v>
      </c>
      <c r="H67" s="49">
        <f t="shared" si="6"/>
        <v>12402.07</v>
      </c>
      <c r="I67" s="50"/>
      <c r="J67" s="51">
        <f t="shared" si="7"/>
        <v>42402.07</v>
      </c>
    </row>
    <row r="68" spans="1:10" s="52" customFormat="1">
      <c r="A68" s="2">
        <f t="shared" si="13"/>
        <v>50</v>
      </c>
      <c r="B68" s="2">
        <f t="shared" si="13"/>
        <v>44</v>
      </c>
      <c r="C68" s="47">
        <f t="shared" si="3"/>
        <v>45412</v>
      </c>
      <c r="D68" s="47">
        <f t="shared" si="9"/>
        <v>45443</v>
      </c>
      <c r="E68" s="47"/>
      <c r="F68" s="48">
        <f t="shared" si="12"/>
        <v>30000</v>
      </c>
      <c r="G68" s="48">
        <f t="shared" si="11"/>
        <v>7030000</v>
      </c>
      <c r="H68" s="49">
        <f t="shared" si="6"/>
        <v>11951</v>
      </c>
      <c r="I68" s="50"/>
      <c r="J68" s="51">
        <f t="shared" si="7"/>
        <v>41951</v>
      </c>
    </row>
    <row r="69" spans="1:10" s="52" customFormat="1">
      <c r="A69" s="2">
        <f t="shared" ref="A69:B84" si="14">A68+1</f>
        <v>51</v>
      </c>
      <c r="B69" s="2">
        <f t="shared" si="14"/>
        <v>45</v>
      </c>
      <c r="C69" s="47">
        <f t="shared" si="3"/>
        <v>45443</v>
      </c>
      <c r="D69" s="47">
        <f t="shared" si="9"/>
        <v>45473</v>
      </c>
      <c r="E69" s="47"/>
      <c r="F69" s="48">
        <f t="shared" si="12"/>
        <v>30000</v>
      </c>
      <c r="G69" s="48">
        <f t="shared" si="11"/>
        <v>7000000</v>
      </c>
      <c r="H69" s="49">
        <f t="shared" si="6"/>
        <v>12296.67</v>
      </c>
      <c r="I69" s="50"/>
      <c r="J69" s="51">
        <f t="shared" si="7"/>
        <v>42296.67</v>
      </c>
    </row>
    <row r="70" spans="1:10" s="52" customFormat="1">
      <c r="A70" s="2">
        <f t="shared" si="14"/>
        <v>52</v>
      </c>
      <c r="B70" s="2">
        <f t="shared" si="14"/>
        <v>46</v>
      </c>
      <c r="C70" s="47">
        <f t="shared" si="3"/>
        <v>45473</v>
      </c>
      <c r="D70" s="47">
        <f t="shared" si="9"/>
        <v>45504</v>
      </c>
      <c r="E70" s="47"/>
      <c r="F70" s="48">
        <f t="shared" si="12"/>
        <v>30000</v>
      </c>
      <c r="G70" s="48">
        <f t="shared" si="11"/>
        <v>6970000</v>
      </c>
      <c r="H70" s="49">
        <f t="shared" si="6"/>
        <v>11849</v>
      </c>
      <c r="I70" s="50"/>
      <c r="J70" s="51">
        <f t="shared" si="7"/>
        <v>41849</v>
      </c>
    </row>
    <row r="71" spans="1:10" s="52" customFormat="1">
      <c r="A71" s="2">
        <f t="shared" si="14"/>
        <v>53</v>
      </c>
      <c r="B71" s="2">
        <f t="shared" si="14"/>
        <v>47</v>
      </c>
      <c r="C71" s="47">
        <f t="shared" si="3"/>
        <v>45504</v>
      </c>
      <c r="D71" s="47">
        <f t="shared" si="9"/>
        <v>45535</v>
      </c>
      <c r="E71" s="47"/>
      <c r="F71" s="48">
        <f t="shared" si="12"/>
        <v>30000</v>
      </c>
      <c r="G71" s="48">
        <f t="shared" si="11"/>
        <v>6940000</v>
      </c>
      <c r="H71" s="49">
        <f t="shared" si="6"/>
        <v>12191.27</v>
      </c>
      <c r="I71" s="50"/>
      <c r="J71" s="51">
        <f t="shared" si="7"/>
        <v>42191.270000000004</v>
      </c>
    </row>
    <row r="72" spans="1:10" s="52" customFormat="1">
      <c r="A72" s="2">
        <f t="shared" si="14"/>
        <v>54</v>
      </c>
      <c r="B72" s="2">
        <f t="shared" si="14"/>
        <v>48</v>
      </c>
      <c r="C72" s="47">
        <f t="shared" si="3"/>
        <v>45535</v>
      </c>
      <c r="D72" s="47">
        <f t="shared" si="9"/>
        <v>45565</v>
      </c>
      <c r="E72" s="47"/>
      <c r="F72" s="48">
        <f t="shared" si="12"/>
        <v>30000</v>
      </c>
      <c r="G72" s="48">
        <f t="shared" si="11"/>
        <v>6910000</v>
      </c>
      <c r="H72" s="49">
        <f t="shared" si="6"/>
        <v>12138.57</v>
      </c>
      <c r="I72" s="50"/>
      <c r="J72" s="51">
        <f t="shared" si="7"/>
        <v>42138.57</v>
      </c>
    </row>
    <row r="73" spans="1:10" s="52" customFormat="1">
      <c r="A73" s="2">
        <f t="shared" si="14"/>
        <v>55</v>
      </c>
      <c r="B73" s="2">
        <f t="shared" si="14"/>
        <v>49</v>
      </c>
      <c r="C73" s="47">
        <f t="shared" si="3"/>
        <v>45565</v>
      </c>
      <c r="D73" s="47">
        <f t="shared" si="9"/>
        <v>45596</v>
      </c>
      <c r="E73" s="47"/>
      <c r="F73" s="48">
        <f t="shared" si="12"/>
        <v>30000</v>
      </c>
      <c r="G73" s="48">
        <f t="shared" si="11"/>
        <v>6880000</v>
      </c>
      <c r="H73" s="49">
        <f t="shared" si="6"/>
        <v>11696</v>
      </c>
      <c r="I73" s="50"/>
      <c r="J73" s="51">
        <f t="shared" si="7"/>
        <v>41696</v>
      </c>
    </row>
    <row r="74" spans="1:10" s="52" customFormat="1">
      <c r="A74" s="2">
        <f t="shared" si="14"/>
        <v>56</v>
      </c>
      <c r="B74" s="2">
        <f t="shared" si="14"/>
        <v>50</v>
      </c>
      <c r="C74" s="47">
        <f t="shared" si="3"/>
        <v>45596</v>
      </c>
      <c r="D74" s="47">
        <f t="shared" si="9"/>
        <v>45626</v>
      </c>
      <c r="E74" s="47"/>
      <c r="F74" s="48">
        <f t="shared" si="12"/>
        <v>30000</v>
      </c>
      <c r="G74" s="48">
        <f t="shared" si="11"/>
        <v>6850000</v>
      </c>
      <c r="H74" s="49">
        <f t="shared" si="6"/>
        <v>12033.17</v>
      </c>
      <c r="I74" s="50"/>
      <c r="J74" s="51">
        <f t="shared" si="7"/>
        <v>42033.17</v>
      </c>
    </row>
    <row r="75" spans="1:10" s="52" customFormat="1">
      <c r="A75" s="2">
        <f t="shared" si="14"/>
        <v>57</v>
      </c>
      <c r="B75" s="2">
        <f t="shared" si="14"/>
        <v>51</v>
      </c>
      <c r="C75" s="47">
        <f t="shared" si="3"/>
        <v>45626</v>
      </c>
      <c r="D75" s="47">
        <f t="shared" si="9"/>
        <v>45657</v>
      </c>
      <c r="E75" s="47"/>
      <c r="F75" s="48">
        <f t="shared" si="12"/>
        <v>30000</v>
      </c>
      <c r="G75" s="48">
        <f t="shared" si="11"/>
        <v>6820000</v>
      </c>
      <c r="H75" s="49">
        <f t="shared" si="6"/>
        <v>11594</v>
      </c>
      <c r="I75" s="50"/>
      <c r="J75" s="51">
        <f t="shared" si="7"/>
        <v>41594</v>
      </c>
    </row>
    <row r="76" spans="1:10" s="52" customFormat="1">
      <c r="A76" s="2">
        <f t="shared" si="14"/>
        <v>58</v>
      </c>
      <c r="B76" s="2">
        <f t="shared" si="14"/>
        <v>52</v>
      </c>
      <c r="C76" s="47">
        <f t="shared" si="3"/>
        <v>45657</v>
      </c>
      <c r="D76" s="47">
        <f t="shared" si="9"/>
        <v>45688</v>
      </c>
      <c r="E76" s="47"/>
      <c r="F76" s="48">
        <f t="shared" si="12"/>
        <v>30000</v>
      </c>
      <c r="G76" s="48">
        <f t="shared" si="11"/>
        <v>6790000</v>
      </c>
      <c r="H76" s="49">
        <f t="shared" si="6"/>
        <v>11927.77</v>
      </c>
      <c r="I76" s="50"/>
      <c r="J76" s="51">
        <f t="shared" si="7"/>
        <v>41927.770000000004</v>
      </c>
    </row>
    <row r="77" spans="1:10" s="46" customFormat="1">
      <c r="A77" s="2">
        <f t="shared" si="14"/>
        <v>59</v>
      </c>
      <c r="B77" s="2">
        <f t="shared" si="14"/>
        <v>53</v>
      </c>
      <c r="C77" s="38">
        <f t="shared" si="3"/>
        <v>45688</v>
      </c>
      <c r="D77" s="38">
        <f t="shared" si="9"/>
        <v>45716</v>
      </c>
      <c r="E77" s="38"/>
      <c r="F77" s="40">
        <v>25000</v>
      </c>
      <c r="G77" s="40">
        <f t="shared" si="11"/>
        <v>6760000</v>
      </c>
      <c r="H77" s="41">
        <f t="shared" si="6"/>
        <v>11875.07</v>
      </c>
      <c r="I77" s="42"/>
      <c r="J77" s="39">
        <f t="shared" si="7"/>
        <v>36875.07</v>
      </c>
    </row>
    <row r="78" spans="1:10" s="52" customFormat="1">
      <c r="A78" s="2">
        <f t="shared" si="14"/>
        <v>60</v>
      </c>
      <c r="B78" s="2">
        <f t="shared" si="14"/>
        <v>54</v>
      </c>
      <c r="C78" s="47">
        <f t="shared" si="3"/>
        <v>45716</v>
      </c>
      <c r="D78" s="47">
        <f t="shared" si="9"/>
        <v>45747</v>
      </c>
      <c r="E78" s="47"/>
      <c r="F78" s="48">
        <f t="shared" si="12"/>
        <v>25000</v>
      </c>
      <c r="G78" s="48">
        <f t="shared" si="11"/>
        <v>6735000</v>
      </c>
      <c r="H78" s="49">
        <f t="shared" si="6"/>
        <v>10686.2</v>
      </c>
      <c r="I78" s="50"/>
      <c r="J78" s="51">
        <f t="shared" si="7"/>
        <v>35686.199999999997</v>
      </c>
    </row>
    <row r="79" spans="1:10" s="52" customFormat="1">
      <c r="A79" s="2">
        <f t="shared" si="14"/>
        <v>61</v>
      </c>
      <c r="B79" s="2">
        <f t="shared" si="14"/>
        <v>55</v>
      </c>
      <c r="C79" s="47">
        <f t="shared" si="3"/>
        <v>45747</v>
      </c>
      <c r="D79" s="47">
        <f t="shared" si="9"/>
        <v>45777</v>
      </c>
      <c r="E79" s="47"/>
      <c r="F79" s="48">
        <f t="shared" si="12"/>
        <v>25000</v>
      </c>
      <c r="G79" s="48">
        <f t="shared" si="11"/>
        <v>6710000</v>
      </c>
      <c r="H79" s="49">
        <f t="shared" si="6"/>
        <v>11787.23</v>
      </c>
      <c r="I79" s="50"/>
      <c r="J79" s="51">
        <f t="shared" si="7"/>
        <v>36787.229999999996</v>
      </c>
    </row>
    <row r="80" spans="1:10" s="52" customFormat="1">
      <c r="A80" s="2">
        <f t="shared" si="14"/>
        <v>62</v>
      </c>
      <c r="B80" s="2">
        <f t="shared" si="14"/>
        <v>56</v>
      </c>
      <c r="C80" s="47">
        <f t="shared" si="3"/>
        <v>45777</v>
      </c>
      <c r="D80" s="47">
        <f t="shared" si="9"/>
        <v>45808</v>
      </c>
      <c r="E80" s="47"/>
      <c r="F80" s="48">
        <f t="shared" si="12"/>
        <v>25000</v>
      </c>
      <c r="G80" s="48">
        <f t="shared" si="11"/>
        <v>6685000</v>
      </c>
      <c r="H80" s="49">
        <f t="shared" si="6"/>
        <v>11364.5</v>
      </c>
      <c r="I80" s="50"/>
      <c r="J80" s="51">
        <f t="shared" si="7"/>
        <v>36364.5</v>
      </c>
    </row>
    <row r="81" spans="1:10" s="52" customFormat="1">
      <c r="A81" s="2">
        <f t="shared" si="14"/>
        <v>63</v>
      </c>
      <c r="B81" s="2">
        <f t="shared" si="14"/>
        <v>57</v>
      </c>
      <c r="C81" s="47">
        <f t="shared" si="3"/>
        <v>45808</v>
      </c>
      <c r="D81" s="47">
        <f t="shared" si="9"/>
        <v>45838</v>
      </c>
      <c r="E81" s="47"/>
      <c r="F81" s="48">
        <f t="shared" si="12"/>
        <v>25000</v>
      </c>
      <c r="G81" s="48">
        <f t="shared" si="11"/>
        <v>6660000</v>
      </c>
      <c r="H81" s="49">
        <f t="shared" si="6"/>
        <v>11699.4</v>
      </c>
      <c r="I81" s="50"/>
      <c r="J81" s="51">
        <f t="shared" si="7"/>
        <v>36699.4</v>
      </c>
    </row>
    <row r="82" spans="1:10" s="52" customFormat="1">
      <c r="A82" s="2">
        <f t="shared" si="14"/>
        <v>64</v>
      </c>
      <c r="B82" s="2">
        <f t="shared" si="14"/>
        <v>58</v>
      </c>
      <c r="C82" s="47">
        <f t="shared" si="3"/>
        <v>45838</v>
      </c>
      <c r="D82" s="47">
        <f t="shared" si="9"/>
        <v>45869</v>
      </c>
      <c r="E82" s="47"/>
      <c r="F82" s="48">
        <f t="shared" si="12"/>
        <v>25000</v>
      </c>
      <c r="G82" s="48">
        <f t="shared" si="11"/>
        <v>6635000</v>
      </c>
      <c r="H82" s="49">
        <f t="shared" si="6"/>
        <v>11279.5</v>
      </c>
      <c r="I82" s="50"/>
      <c r="J82" s="51">
        <f t="shared" si="7"/>
        <v>36279.5</v>
      </c>
    </row>
    <row r="83" spans="1:10" s="52" customFormat="1">
      <c r="A83" s="2">
        <f t="shared" si="14"/>
        <v>65</v>
      </c>
      <c r="B83" s="2">
        <f t="shared" si="14"/>
        <v>59</v>
      </c>
      <c r="C83" s="47">
        <f t="shared" si="3"/>
        <v>45869</v>
      </c>
      <c r="D83" s="47">
        <f t="shared" si="9"/>
        <v>45900</v>
      </c>
      <c r="E83" s="47"/>
      <c r="F83" s="48">
        <f t="shared" si="12"/>
        <v>25000</v>
      </c>
      <c r="G83" s="48">
        <f t="shared" si="11"/>
        <v>6610000</v>
      </c>
      <c r="H83" s="49">
        <f t="shared" si="6"/>
        <v>11611.57</v>
      </c>
      <c r="I83" s="50"/>
      <c r="J83" s="51">
        <f t="shared" si="7"/>
        <v>36611.57</v>
      </c>
    </row>
    <row r="84" spans="1:10" s="52" customFormat="1">
      <c r="A84" s="2">
        <f t="shared" si="14"/>
        <v>66</v>
      </c>
      <c r="B84" s="2">
        <f t="shared" si="14"/>
        <v>60</v>
      </c>
      <c r="C84" s="47">
        <f t="shared" si="3"/>
        <v>45900</v>
      </c>
      <c r="D84" s="47">
        <f t="shared" si="9"/>
        <v>45930</v>
      </c>
      <c r="E84" s="47"/>
      <c r="F84" s="48">
        <f t="shared" si="12"/>
        <v>25000</v>
      </c>
      <c r="G84" s="48">
        <f t="shared" si="11"/>
        <v>6585000</v>
      </c>
      <c r="H84" s="49">
        <f t="shared" si="6"/>
        <v>11567.65</v>
      </c>
      <c r="I84" s="50"/>
      <c r="J84" s="51">
        <f t="shared" si="7"/>
        <v>36567.65</v>
      </c>
    </row>
    <row r="85" spans="1:10" s="52" customFormat="1">
      <c r="A85" s="2">
        <f t="shared" ref="A85:B100" si="15">A84+1</f>
        <v>67</v>
      </c>
      <c r="B85" s="2">
        <f t="shared" si="15"/>
        <v>61</v>
      </c>
      <c r="C85" s="47">
        <f t="shared" ref="C85:C148" si="16">EOMONTH(C84,1)</f>
        <v>45930</v>
      </c>
      <c r="D85" s="47">
        <f t="shared" si="9"/>
        <v>45961</v>
      </c>
      <c r="E85" s="47"/>
      <c r="F85" s="48">
        <f t="shared" si="12"/>
        <v>25000</v>
      </c>
      <c r="G85" s="48">
        <f t="shared" si="11"/>
        <v>6560000</v>
      </c>
      <c r="H85" s="49">
        <f t="shared" si="6"/>
        <v>11152</v>
      </c>
      <c r="I85" s="50"/>
      <c r="J85" s="51">
        <f t="shared" si="7"/>
        <v>36152</v>
      </c>
    </row>
    <row r="86" spans="1:10" s="52" customFormat="1">
      <c r="A86" s="2">
        <f t="shared" si="15"/>
        <v>68</v>
      </c>
      <c r="B86" s="2">
        <f t="shared" si="15"/>
        <v>62</v>
      </c>
      <c r="C86" s="47">
        <f t="shared" si="16"/>
        <v>45961</v>
      </c>
      <c r="D86" s="47">
        <f t="shared" si="9"/>
        <v>45991</v>
      </c>
      <c r="E86" s="47"/>
      <c r="F86" s="48">
        <f t="shared" si="12"/>
        <v>25000</v>
      </c>
      <c r="G86" s="48">
        <f t="shared" si="11"/>
        <v>6535000</v>
      </c>
      <c r="H86" s="49">
        <f t="shared" si="6"/>
        <v>11479.82</v>
      </c>
      <c r="I86" s="50"/>
      <c r="J86" s="51">
        <f t="shared" si="7"/>
        <v>36479.82</v>
      </c>
    </row>
    <row r="87" spans="1:10" s="52" customFormat="1">
      <c r="A87" s="2">
        <f t="shared" si="15"/>
        <v>69</v>
      </c>
      <c r="B87" s="2">
        <f t="shared" si="15"/>
        <v>63</v>
      </c>
      <c r="C87" s="47">
        <f t="shared" si="16"/>
        <v>45991</v>
      </c>
      <c r="D87" s="47">
        <f t="shared" si="9"/>
        <v>46022</v>
      </c>
      <c r="E87" s="47"/>
      <c r="F87" s="48">
        <f t="shared" si="12"/>
        <v>25000</v>
      </c>
      <c r="G87" s="48">
        <f t="shared" si="11"/>
        <v>6510000</v>
      </c>
      <c r="H87" s="49">
        <f t="shared" si="6"/>
        <v>11067</v>
      </c>
      <c r="I87" s="50"/>
      <c r="J87" s="51">
        <f t="shared" si="7"/>
        <v>36067</v>
      </c>
    </row>
    <row r="88" spans="1:10" s="52" customFormat="1">
      <c r="A88" s="2">
        <f t="shared" si="15"/>
        <v>70</v>
      </c>
      <c r="B88" s="2">
        <f t="shared" si="15"/>
        <v>64</v>
      </c>
      <c r="C88" s="47">
        <f t="shared" si="16"/>
        <v>46022</v>
      </c>
      <c r="D88" s="47">
        <f t="shared" si="9"/>
        <v>46053</v>
      </c>
      <c r="E88" s="47"/>
      <c r="F88" s="48">
        <f t="shared" si="12"/>
        <v>25000</v>
      </c>
      <c r="G88" s="48">
        <f t="shared" si="11"/>
        <v>6485000</v>
      </c>
      <c r="H88" s="49">
        <f t="shared" ref="H88:H151" si="17">ROUND((G88*(C88-C87)*$F$9/360),2)</f>
        <v>11391.98</v>
      </c>
      <c r="I88" s="50"/>
      <c r="J88" s="51">
        <f t="shared" ref="J88:J151" si="18">F88+H88</f>
        <v>36391.979999999996</v>
      </c>
    </row>
    <row r="89" spans="1:10" s="46" customFormat="1">
      <c r="A89" s="2">
        <f t="shared" si="15"/>
        <v>71</v>
      </c>
      <c r="B89" s="2">
        <f t="shared" si="15"/>
        <v>65</v>
      </c>
      <c r="C89" s="38">
        <f t="shared" si="16"/>
        <v>46053</v>
      </c>
      <c r="D89" s="38">
        <f t="shared" si="9"/>
        <v>46081</v>
      </c>
      <c r="E89" s="38"/>
      <c r="F89" s="40">
        <v>20000</v>
      </c>
      <c r="G89" s="40">
        <f t="shared" si="11"/>
        <v>6460000</v>
      </c>
      <c r="H89" s="41">
        <f t="shared" si="17"/>
        <v>11348.07</v>
      </c>
      <c r="I89" s="42"/>
      <c r="J89" s="39">
        <f t="shared" si="18"/>
        <v>31348.07</v>
      </c>
    </row>
    <row r="90" spans="1:10" s="52" customFormat="1">
      <c r="A90" s="2">
        <f t="shared" si="15"/>
        <v>72</v>
      </c>
      <c r="B90" s="2">
        <f t="shared" si="15"/>
        <v>66</v>
      </c>
      <c r="C90" s="47">
        <f t="shared" si="16"/>
        <v>46081</v>
      </c>
      <c r="D90" s="47">
        <f t="shared" si="9"/>
        <v>46112</v>
      </c>
      <c r="E90" s="47"/>
      <c r="F90" s="48">
        <f t="shared" si="12"/>
        <v>20000</v>
      </c>
      <c r="G90" s="48">
        <f t="shared" si="11"/>
        <v>6440000</v>
      </c>
      <c r="H90" s="49">
        <f t="shared" si="17"/>
        <v>10218.129999999999</v>
      </c>
      <c r="I90" s="50"/>
      <c r="J90" s="51">
        <f t="shared" si="18"/>
        <v>30218.129999999997</v>
      </c>
    </row>
    <row r="91" spans="1:10" s="52" customFormat="1">
      <c r="A91" s="2">
        <f t="shared" si="15"/>
        <v>73</v>
      </c>
      <c r="B91" s="2">
        <f t="shared" si="15"/>
        <v>67</v>
      </c>
      <c r="C91" s="47">
        <f t="shared" si="16"/>
        <v>46112</v>
      </c>
      <c r="D91" s="47">
        <f t="shared" si="9"/>
        <v>46142</v>
      </c>
      <c r="E91" s="47"/>
      <c r="F91" s="48">
        <f t="shared" si="12"/>
        <v>20000</v>
      </c>
      <c r="G91" s="48">
        <f t="shared" si="11"/>
        <v>6420000</v>
      </c>
      <c r="H91" s="49">
        <f t="shared" si="17"/>
        <v>11277.8</v>
      </c>
      <c r="I91" s="50"/>
      <c r="J91" s="51">
        <f t="shared" si="18"/>
        <v>31277.8</v>
      </c>
    </row>
    <row r="92" spans="1:10" s="52" customFormat="1">
      <c r="A92" s="2">
        <f t="shared" si="15"/>
        <v>74</v>
      </c>
      <c r="B92" s="2">
        <f t="shared" si="15"/>
        <v>68</v>
      </c>
      <c r="C92" s="47">
        <f t="shared" si="16"/>
        <v>46142</v>
      </c>
      <c r="D92" s="47">
        <f t="shared" si="9"/>
        <v>46173</v>
      </c>
      <c r="E92" s="47"/>
      <c r="F92" s="48">
        <f t="shared" si="12"/>
        <v>20000</v>
      </c>
      <c r="G92" s="48">
        <f t="shared" si="11"/>
        <v>6400000</v>
      </c>
      <c r="H92" s="49">
        <f t="shared" si="17"/>
        <v>10880</v>
      </c>
      <c r="I92" s="50"/>
      <c r="J92" s="51">
        <f t="shared" si="18"/>
        <v>30880</v>
      </c>
    </row>
    <row r="93" spans="1:10" s="52" customFormat="1">
      <c r="A93" s="2">
        <f t="shared" si="15"/>
        <v>75</v>
      </c>
      <c r="B93" s="2">
        <f t="shared" si="15"/>
        <v>69</v>
      </c>
      <c r="C93" s="47">
        <f t="shared" si="16"/>
        <v>46173</v>
      </c>
      <c r="D93" s="47">
        <f t="shared" si="9"/>
        <v>46203</v>
      </c>
      <c r="E93" s="47"/>
      <c r="F93" s="48">
        <f t="shared" si="12"/>
        <v>20000</v>
      </c>
      <c r="G93" s="48">
        <f t="shared" si="11"/>
        <v>6380000</v>
      </c>
      <c r="H93" s="49">
        <f t="shared" si="17"/>
        <v>11207.53</v>
      </c>
      <c r="I93" s="50"/>
      <c r="J93" s="51">
        <f t="shared" si="18"/>
        <v>31207.53</v>
      </c>
    </row>
    <row r="94" spans="1:10" s="52" customFormat="1">
      <c r="A94" s="2">
        <f t="shared" si="15"/>
        <v>76</v>
      </c>
      <c r="B94" s="2">
        <f t="shared" si="15"/>
        <v>70</v>
      </c>
      <c r="C94" s="47">
        <f t="shared" si="16"/>
        <v>46203</v>
      </c>
      <c r="D94" s="47">
        <f t="shared" si="9"/>
        <v>46234</v>
      </c>
      <c r="E94" s="47"/>
      <c r="F94" s="48">
        <f t="shared" si="12"/>
        <v>20000</v>
      </c>
      <c r="G94" s="48">
        <f t="shared" si="11"/>
        <v>6360000</v>
      </c>
      <c r="H94" s="49">
        <f t="shared" si="17"/>
        <v>10812</v>
      </c>
      <c r="I94" s="50"/>
      <c r="J94" s="51">
        <f t="shared" si="18"/>
        <v>30812</v>
      </c>
    </row>
    <row r="95" spans="1:10" s="52" customFormat="1">
      <c r="A95" s="2">
        <f t="shared" si="15"/>
        <v>77</v>
      </c>
      <c r="B95" s="2">
        <f t="shared" si="15"/>
        <v>71</v>
      </c>
      <c r="C95" s="47">
        <f t="shared" si="16"/>
        <v>46234</v>
      </c>
      <c r="D95" s="47">
        <f t="shared" si="9"/>
        <v>46265</v>
      </c>
      <c r="E95" s="47"/>
      <c r="F95" s="48">
        <f t="shared" si="12"/>
        <v>20000</v>
      </c>
      <c r="G95" s="48">
        <f t="shared" si="11"/>
        <v>6340000</v>
      </c>
      <c r="H95" s="49">
        <f t="shared" si="17"/>
        <v>11137.27</v>
      </c>
      <c r="I95" s="50"/>
      <c r="J95" s="51">
        <f t="shared" si="18"/>
        <v>31137.27</v>
      </c>
    </row>
    <row r="96" spans="1:10" s="52" customFormat="1">
      <c r="A96" s="2">
        <f t="shared" si="15"/>
        <v>78</v>
      </c>
      <c r="B96" s="2">
        <f t="shared" si="15"/>
        <v>72</v>
      </c>
      <c r="C96" s="47">
        <f t="shared" si="16"/>
        <v>46265</v>
      </c>
      <c r="D96" s="47">
        <f t="shared" si="9"/>
        <v>46295</v>
      </c>
      <c r="E96" s="47"/>
      <c r="F96" s="48">
        <f t="shared" si="12"/>
        <v>20000</v>
      </c>
      <c r="G96" s="48">
        <f t="shared" si="11"/>
        <v>6320000</v>
      </c>
      <c r="H96" s="49">
        <f t="shared" si="17"/>
        <v>11102.13</v>
      </c>
      <c r="I96" s="50"/>
      <c r="J96" s="51">
        <f t="shared" si="18"/>
        <v>31102.129999999997</v>
      </c>
    </row>
    <row r="97" spans="1:10" s="52" customFormat="1">
      <c r="A97" s="2">
        <f t="shared" si="15"/>
        <v>79</v>
      </c>
      <c r="B97" s="2">
        <f t="shared" si="15"/>
        <v>73</v>
      </c>
      <c r="C97" s="47">
        <f t="shared" si="16"/>
        <v>46295</v>
      </c>
      <c r="D97" s="47">
        <f t="shared" ref="D97:D160" si="19">C98</f>
        <v>46326</v>
      </c>
      <c r="E97" s="47"/>
      <c r="F97" s="48">
        <f t="shared" si="12"/>
        <v>20000</v>
      </c>
      <c r="G97" s="48">
        <f t="shared" si="11"/>
        <v>6300000</v>
      </c>
      <c r="H97" s="49">
        <f t="shared" si="17"/>
        <v>10710</v>
      </c>
      <c r="I97" s="50"/>
      <c r="J97" s="51">
        <f t="shared" si="18"/>
        <v>30710</v>
      </c>
    </row>
    <row r="98" spans="1:10" s="52" customFormat="1">
      <c r="A98" s="2">
        <f t="shared" si="15"/>
        <v>80</v>
      </c>
      <c r="B98" s="2">
        <f t="shared" si="15"/>
        <v>74</v>
      </c>
      <c r="C98" s="47">
        <f t="shared" si="16"/>
        <v>46326</v>
      </c>
      <c r="D98" s="47">
        <f t="shared" si="19"/>
        <v>46356</v>
      </c>
      <c r="E98" s="47"/>
      <c r="F98" s="48">
        <f t="shared" si="12"/>
        <v>20000</v>
      </c>
      <c r="G98" s="48">
        <f t="shared" si="11"/>
        <v>6280000</v>
      </c>
      <c r="H98" s="49">
        <f t="shared" si="17"/>
        <v>11031.87</v>
      </c>
      <c r="I98" s="50"/>
      <c r="J98" s="51">
        <f t="shared" si="18"/>
        <v>31031.870000000003</v>
      </c>
    </row>
    <row r="99" spans="1:10" s="52" customFormat="1">
      <c r="A99" s="2">
        <f t="shared" si="15"/>
        <v>81</v>
      </c>
      <c r="B99" s="2">
        <f t="shared" si="15"/>
        <v>75</v>
      </c>
      <c r="C99" s="47">
        <f t="shared" si="16"/>
        <v>46356</v>
      </c>
      <c r="D99" s="47">
        <f t="shared" si="19"/>
        <v>46387</v>
      </c>
      <c r="E99" s="47"/>
      <c r="F99" s="48">
        <f t="shared" si="12"/>
        <v>20000</v>
      </c>
      <c r="G99" s="48">
        <f t="shared" si="11"/>
        <v>6260000</v>
      </c>
      <c r="H99" s="49">
        <f t="shared" si="17"/>
        <v>10642</v>
      </c>
      <c r="I99" s="50"/>
      <c r="J99" s="51">
        <f t="shared" si="18"/>
        <v>30642</v>
      </c>
    </row>
    <row r="100" spans="1:10" s="52" customFormat="1">
      <c r="A100" s="2">
        <f t="shared" si="15"/>
        <v>82</v>
      </c>
      <c r="B100" s="2">
        <f t="shared" si="15"/>
        <v>76</v>
      </c>
      <c r="C100" s="47">
        <f t="shared" si="16"/>
        <v>46387</v>
      </c>
      <c r="D100" s="47">
        <f t="shared" si="19"/>
        <v>46418</v>
      </c>
      <c r="E100" s="47"/>
      <c r="F100" s="48">
        <f t="shared" si="12"/>
        <v>20000</v>
      </c>
      <c r="G100" s="48">
        <f t="shared" si="11"/>
        <v>6240000</v>
      </c>
      <c r="H100" s="49">
        <f t="shared" si="17"/>
        <v>10961.6</v>
      </c>
      <c r="I100" s="50"/>
      <c r="J100" s="51">
        <f t="shared" si="18"/>
        <v>30961.599999999999</v>
      </c>
    </row>
    <row r="101" spans="1:10" s="46" customFormat="1">
      <c r="A101" s="2">
        <f t="shared" ref="A101:B116" si="20">A100+1</f>
        <v>83</v>
      </c>
      <c r="B101" s="2">
        <f t="shared" si="20"/>
        <v>77</v>
      </c>
      <c r="C101" s="38">
        <f t="shared" si="16"/>
        <v>46418</v>
      </c>
      <c r="D101" s="38">
        <f t="shared" si="19"/>
        <v>46446</v>
      </c>
      <c r="E101" s="38"/>
      <c r="F101" s="40">
        <v>20000</v>
      </c>
      <c r="G101" s="40">
        <f t="shared" si="11"/>
        <v>6220000</v>
      </c>
      <c r="H101" s="41">
        <f t="shared" si="17"/>
        <v>10926.47</v>
      </c>
      <c r="I101" s="42"/>
      <c r="J101" s="39">
        <f t="shared" si="18"/>
        <v>30926.47</v>
      </c>
    </row>
    <row r="102" spans="1:10" s="52" customFormat="1">
      <c r="A102" s="2">
        <f t="shared" si="20"/>
        <v>84</v>
      </c>
      <c r="B102" s="2">
        <f t="shared" si="20"/>
        <v>78</v>
      </c>
      <c r="C102" s="47">
        <f t="shared" si="16"/>
        <v>46446</v>
      </c>
      <c r="D102" s="47">
        <f t="shared" si="19"/>
        <v>46477</v>
      </c>
      <c r="E102" s="47"/>
      <c r="F102" s="48">
        <f t="shared" ref="F102:F165" si="21">ROUND(F101,2)</f>
        <v>20000</v>
      </c>
      <c r="G102" s="48">
        <f t="shared" si="11"/>
        <v>6200000</v>
      </c>
      <c r="H102" s="49">
        <f t="shared" si="17"/>
        <v>9837.33</v>
      </c>
      <c r="I102" s="50"/>
      <c r="J102" s="51">
        <f t="shared" si="18"/>
        <v>29837.33</v>
      </c>
    </row>
    <row r="103" spans="1:10" s="52" customFormat="1">
      <c r="A103" s="2">
        <f t="shared" si="20"/>
        <v>85</v>
      </c>
      <c r="B103" s="2">
        <f t="shared" si="20"/>
        <v>79</v>
      </c>
      <c r="C103" s="47">
        <f t="shared" si="16"/>
        <v>46477</v>
      </c>
      <c r="D103" s="47">
        <f t="shared" si="19"/>
        <v>46507</v>
      </c>
      <c r="E103" s="47"/>
      <c r="F103" s="48">
        <f t="shared" si="21"/>
        <v>20000</v>
      </c>
      <c r="G103" s="48">
        <f t="shared" si="11"/>
        <v>6180000</v>
      </c>
      <c r="H103" s="49">
        <f t="shared" si="17"/>
        <v>10856.2</v>
      </c>
      <c r="I103" s="50"/>
      <c r="J103" s="51">
        <f t="shared" si="18"/>
        <v>30856.2</v>
      </c>
    </row>
    <row r="104" spans="1:10" s="52" customFormat="1">
      <c r="A104" s="2">
        <f t="shared" si="20"/>
        <v>86</v>
      </c>
      <c r="B104" s="2">
        <f t="shared" si="20"/>
        <v>80</v>
      </c>
      <c r="C104" s="47">
        <f t="shared" si="16"/>
        <v>46507</v>
      </c>
      <c r="D104" s="47">
        <f t="shared" si="19"/>
        <v>46538</v>
      </c>
      <c r="E104" s="47"/>
      <c r="F104" s="48">
        <f t="shared" si="21"/>
        <v>20000</v>
      </c>
      <c r="G104" s="48">
        <f t="shared" si="11"/>
        <v>6160000</v>
      </c>
      <c r="H104" s="49">
        <f t="shared" si="17"/>
        <v>10472</v>
      </c>
      <c r="I104" s="50"/>
      <c r="J104" s="51">
        <f t="shared" si="18"/>
        <v>30472</v>
      </c>
    </row>
    <row r="105" spans="1:10" s="52" customFormat="1">
      <c r="A105" s="2">
        <f t="shared" si="20"/>
        <v>87</v>
      </c>
      <c r="B105" s="2">
        <f t="shared" si="20"/>
        <v>81</v>
      </c>
      <c r="C105" s="47">
        <f t="shared" si="16"/>
        <v>46538</v>
      </c>
      <c r="D105" s="47">
        <f t="shared" si="19"/>
        <v>46568</v>
      </c>
      <c r="E105" s="47"/>
      <c r="F105" s="48">
        <f t="shared" si="21"/>
        <v>20000</v>
      </c>
      <c r="G105" s="48">
        <f t="shared" si="11"/>
        <v>6140000</v>
      </c>
      <c r="H105" s="49">
        <f t="shared" si="17"/>
        <v>10785.93</v>
      </c>
      <c r="I105" s="50"/>
      <c r="J105" s="51">
        <f t="shared" si="18"/>
        <v>30785.93</v>
      </c>
    </row>
    <row r="106" spans="1:10" s="52" customFormat="1">
      <c r="A106" s="2">
        <f t="shared" si="20"/>
        <v>88</v>
      </c>
      <c r="B106" s="2">
        <f t="shared" si="20"/>
        <v>82</v>
      </c>
      <c r="C106" s="47">
        <f t="shared" si="16"/>
        <v>46568</v>
      </c>
      <c r="D106" s="47">
        <f t="shared" si="19"/>
        <v>46599</v>
      </c>
      <c r="E106" s="47"/>
      <c r="F106" s="48">
        <f t="shared" si="21"/>
        <v>20000</v>
      </c>
      <c r="G106" s="48">
        <f t="shared" ref="G106:G167" si="22">G105-F105</f>
        <v>6120000</v>
      </c>
      <c r="H106" s="49">
        <f t="shared" si="17"/>
        <v>10404</v>
      </c>
      <c r="I106" s="50"/>
      <c r="J106" s="51">
        <f t="shared" si="18"/>
        <v>30404</v>
      </c>
    </row>
    <row r="107" spans="1:10" s="52" customFormat="1">
      <c r="A107" s="2">
        <f t="shared" si="20"/>
        <v>89</v>
      </c>
      <c r="B107" s="2">
        <f t="shared" si="20"/>
        <v>83</v>
      </c>
      <c r="C107" s="47">
        <f t="shared" si="16"/>
        <v>46599</v>
      </c>
      <c r="D107" s="47">
        <f t="shared" si="19"/>
        <v>46630</v>
      </c>
      <c r="E107" s="47"/>
      <c r="F107" s="48">
        <f t="shared" si="21"/>
        <v>20000</v>
      </c>
      <c r="G107" s="48">
        <f t="shared" si="22"/>
        <v>6100000</v>
      </c>
      <c r="H107" s="49">
        <f t="shared" si="17"/>
        <v>10715.67</v>
      </c>
      <c r="I107" s="50"/>
      <c r="J107" s="51">
        <f t="shared" si="18"/>
        <v>30715.67</v>
      </c>
    </row>
    <row r="108" spans="1:10" s="52" customFormat="1">
      <c r="A108" s="2">
        <f t="shared" si="20"/>
        <v>90</v>
      </c>
      <c r="B108" s="2">
        <f t="shared" si="20"/>
        <v>84</v>
      </c>
      <c r="C108" s="47">
        <f t="shared" si="16"/>
        <v>46630</v>
      </c>
      <c r="D108" s="47">
        <f t="shared" si="19"/>
        <v>46660</v>
      </c>
      <c r="E108" s="47"/>
      <c r="F108" s="48">
        <f t="shared" si="21"/>
        <v>20000</v>
      </c>
      <c r="G108" s="48">
        <f t="shared" si="22"/>
        <v>6080000</v>
      </c>
      <c r="H108" s="49">
        <f t="shared" si="17"/>
        <v>10680.53</v>
      </c>
      <c r="I108" s="50"/>
      <c r="J108" s="51">
        <f t="shared" si="18"/>
        <v>30680.53</v>
      </c>
    </row>
    <row r="109" spans="1:10" s="52" customFormat="1">
      <c r="A109" s="2">
        <f t="shared" si="20"/>
        <v>91</v>
      </c>
      <c r="B109" s="2">
        <f t="shared" si="20"/>
        <v>85</v>
      </c>
      <c r="C109" s="47">
        <f t="shared" si="16"/>
        <v>46660</v>
      </c>
      <c r="D109" s="47">
        <f t="shared" si="19"/>
        <v>46691</v>
      </c>
      <c r="E109" s="47"/>
      <c r="F109" s="48">
        <f t="shared" si="21"/>
        <v>20000</v>
      </c>
      <c r="G109" s="48">
        <f t="shared" si="22"/>
        <v>6060000</v>
      </c>
      <c r="H109" s="49">
        <f t="shared" si="17"/>
        <v>10302</v>
      </c>
      <c r="I109" s="50"/>
      <c r="J109" s="51">
        <f t="shared" si="18"/>
        <v>30302</v>
      </c>
    </row>
    <row r="110" spans="1:10" s="52" customFormat="1">
      <c r="A110" s="2">
        <f t="shared" si="20"/>
        <v>92</v>
      </c>
      <c r="B110" s="2">
        <f t="shared" si="20"/>
        <v>86</v>
      </c>
      <c r="C110" s="47">
        <f t="shared" si="16"/>
        <v>46691</v>
      </c>
      <c r="D110" s="47">
        <f t="shared" si="19"/>
        <v>46721</v>
      </c>
      <c r="E110" s="47"/>
      <c r="F110" s="48">
        <f t="shared" si="21"/>
        <v>20000</v>
      </c>
      <c r="G110" s="48">
        <f t="shared" si="22"/>
        <v>6040000</v>
      </c>
      <c r="H110" s="49">
        <f t="shared" si="17"/>
        <v>10610.27</v>
      </c>
      <c r="I110" s="50"/>
      <c r="J110" s="51">
        <f t="shared" si="18"/>
        <v>30610.27</v>
      </c>
    </row>
    <row r="111" spans="1:10" s="52" customFormat="1">
      <c r="A111" s="2">
        <f t="shared" si="20"/>
        <v>93</v>
      </c>
      <c r="B111" s="2">
        <f t="shared" si="20"/>
        <v>87</v>
      </c>
      <c r="C111" s="47">
        <f t="shared" si="16"/>
        <v>46721</v>
      </c>
      <c r="D111" s="47">
        <f t="shared" si="19"/>
        <v>46752</v>
      </c>
      <c r="E111" s="47"/>
      <c r="F111" s="48">
        <f t="shared" si="21"/>
        <v>20000</v>
      </c>
      <c r="G111" s="48">
        <f t="shared" si="22"/>
        <v>6020000</v>
      </c>
      <c r="H111" s="49">
        <f t="shared" si="17"/>
        <v>10234</v>
      </c>
      <c r="I111" s="50"/>
      <c r="J111" s="51">
        <f t="shared" si="18"/>
        <v>30234</v>
      </c>
    </row>
    <row r="112" spans="1:10" s="52" customFormat="1">
      <c r="A112" s="2">
        <f t="shared" si="20"/>
        <v>94</v>
      </c>
      <c r="B112" s="2">
        <f t="shared" si="20"/>
        <v>88</v>
      </c>
      <c r="C112" s="47">
        <f t="shared" si="16"/>
        <v>46752</v>
      </c>
      <c r="D112" s="47">
        <f t="shared" si="19"/>
        <v>46783</v>
      </c>
      <c r="E112" s="47"/>
      <c r="F112" s="48">
        <f t="shared" si="21"/>
        <v>20000</v>
      </c>
      <c r="G112" s="48">
        <f t="shared" si="22"/>
        <v>6000000</v>
      </c>
      <c r="H112" s="49">
        <f t="shared" si="17"/>
        <v>10540</v>
      </c>
      <c r="I112" s="50"/>
      <c r="J112" s="51">
        <f t="shared" si="18"/>
        <v>30540</v>
      </c>
    </row>
    <row r="113" spans="1:10" s="46" customFormat="1">
      <c r="A113" s="2">
        <f t="shared" si="20"/>
        <v>95</v>
      </c>
      <c r="B113" s="2">
        <f t="shared" si="20"/>
        <v>89</v>
      </c>
      <c r="C113" s="38">
        <f t="shared" si="16"/>
        <v>46783</v>
      </c>
      <c r="D113" s="38">
        <f t="shared" si="19"/>
        <v>46812</v>
      </c>
      <c r="E113" s="38"/>
      <c r="F113" s="40">
        <v>110000</v>
      </c>
      <c r="G113" s="40">
        <f t="shared" si="22"/>
        <v>5980000</v>
      </c>
      <c r="H113" s="41">
        <f t="shared" si="17"/>
        <v>10504.87</v>
      </c>
      <c r="I113" s="42"/>
      <c r="J113" s="39">
        <f t="shared" si="18"/>
        <v>120504.87</v>
      </c>
    </row>
    <row r="114" spans="1:10" s="52" customFormat="1">
      <c r="A114" s="2">
        <f t="shared" si="20"/>
        <v>96</v>
      </c>
      <c r="B114" s="2">
        <f t="shared" si="20"/>
        <v>90</v>
      </c>
      <c r="C114" s="47">
        <f t="shared" si="16"/>
        <v>46812</v>
      </c>
      <c r="D114" s="47">
        <f t="shared" si="19"/>
        <v>46843</v>
      </c>
      <c r="E114" s="47"/>
      <c r="F114" s="48">
        <f t="shared" si="21"/>
        <v>110000</v>
      </c>
      <c r="G114" s="48">
        <f t="shared" si="22"/>
        <v>5870000</v>
      </c>
      <c r="H114" s="49">
        <f t="shared" si="17"/>
        <v>9646.3700000000008</v>
      </c>
      <c r="I114" s="50"/>
      <c r="J114" s="51">
        <f t="shared" si="18"/>
        <v>119646.37</v>
      </c>
    </row>
    <row r="115" spans="1:10" s="52" customFormat="1">
      <c r="A115" s="2">
        <f t="shared" si="20"/>
        <v>97</v>
      </c>
      <c r="B115" s="2">
        <f t="shared" si="20"/>
        <v>91</v>
      </c>
      <c r="C115" s="47">
        <f t="shared" si="16"/>
        <v>46843</v>
      </c>
      <c r="D115" s="47">
        <f t="shared" si="19"/>
        <v>46873</v>
      </c>
      <c r="E115" s="47"/>
      <c r="F115" s="48">
        <f t="shared" si="21"/>
        <v>110000</v>
      </c>
      <c r="G115" s="48">
        <f t="shared" si="22"/>
        <v>5760000</v>
      </c>
      <c r="H115" s="49">
        <f t="shared" si="17"/>
        <v>10118.4</v>
      </c>
      <c r="I115" s="50"/>
      <c r="J115" s="51">
        <f t="shared" si="18"/>
        <v>120118.39999999999</v>
      </c>
    </row>
    <row r="116" spans="1:10" s="52" customFormat="1">
      <c r="A116" s="2">
        <f t="shared" si="20"/>
        <v>98</v>
      </c>
      <c r="B116" s="2">
        <f t="shared" si="20"/>
        <v>92</v>
      </c>
      <c r="C116" s="47">
        <f t="shared" si="16"/>
        <v>46873</v>
      </c>
      <c r="D116" s="47">
        <f t="shared" si="19"/>
        <v>46904</v>
      </c>
      <c r="E116" s="47"/>
      <c r="F116" s="48">
        <f t="shared" si="21"/>
        <v>110000</v>
      </c>
      <c r="G116" s="48">
        <f t="shared" si="22"/>
        <v>5650000</v>
      </c>
      <c r="H116" s="49">
        <f t="shared" si="17"/>
        <v>9605</v>
      </c>
      <c r="I116" s="50"/>
      <c r="J116" s="51">
        <f t="shared" si="18"/>
        <v>119605</v>
      </c>
    </row>
    <row r="117" spans="1:10" s="52" customFormat="1">
      <c r="A117" s="2">
        <f t="shared" ref="A117:B132" si="23">A116+1</f>
        <v>99</v>
      </c>
      <c r="B117" s="2">
        <f t="shared" si="23"/>
        <v>93</v>
      </c>
      <c r="C117" s="47">
        <f t="shared" si="16"/>
        <v>46904</v>
      </c>
      <c r="D117" s="47">
        <f t="shared" si="19"/>
        <v>46934</v>
      </c>
      <c r="E117" s="47"/>
      <c r="F117" s="48">
        <f t="shared" si="21"/>
        <v>110000</v>
      </c>
      <c r="G117" s="48">
        <f t="shared" si="22"/>
        <v>5540000</v>
      </c>
      <c r="H117" s="49">
        <f t="shared" si="17"/>
        <v>9731.93</v>
      </c>
      <c r="I117" s="50"/>
      <c r="J117" s="51">
        <f t="shared" si="18"/>
        <v>119731.93</v>
      </c>
    </row>
    <row r="118" spans="1:10" s="52" customFormat="1">
      <c r="A118" s="2">
        <f t="shared" si="23"/>
        <v>100</v>
      </c>
      <c r="B118" s="2">
        <f t="shared" si="23"/>
        <v>94</v>
      </c>
      <c r="C118" s="47">
        <f t="shared" si="16"/>
        <v>46934</v>
      </c>
      <c r="D118" s="47">
        <f t="shared" si="19"/>
        <v>46965</v>
      </c>
      <c r="E118" s="47"/>
      <c r="F118" s="48">
        <f t="shared" si="21"/>
        <v>110000</v>
      </c>
      <c r="G118" s="48">
        <f t="shared" si="22"/>
        <v>5430000</v>
      </c>
      <c r="H118" s="49">
        <f t="shared" si="17"/>
        <v>9231</v>
      </c>
      <c r="I118" s="50"/>
      <c r="J118" s="51">
        <f t="shared" si="18"/>
        <v>119231</v>
      </c>
    </row>
    <row r="119" spans="1:10" s="52" customFormat="1">
      <c r="A119" s="2">
        <f t="shared" si="23"/>
        <v>101</v>
      </c>
      <c r="B119" s="2">
        <f t="shared" si="23"/>
        <v>95</v>
      </c>
      <c r="C119" s="47">
        <f t="shared" si="16"/>
        <v>46965</v>
      </c>
      <c r="D119" s="47">
        <f t="shared" si="19"/>
        <v>46996</v>
      </c>
      <c r="E119" s="47"/>
      <c r="F119" s="48">
        <f t="shared" si="21"/>
        <v>110000</v>
      </c>
      <c r="G119" s="48">
        <f t="shared" si="22"/>
        <v>5320000</v>
      </c>
      <c r="H119" s="49">
        <f t="shared" si="17"/>
        <v>9345.4699999999993</v>
      </c>
      <c r="I119" s="50"/>
      <c r="J119" s="51">
        <f t="shared" si="18"/>
        <v>119345.47</v>
      </c>
    </row>
    <row r="120" spans="1:10" s="52" customFormat="1">
      <c r="A120" s="2">
        <f t="shared" si="23"/>
        <v>102</v>
      </c>
      <c r="B120" s="2">
        <f t="shared" si="23"/>
        <v>96</v>
      </c>
      <c r="C120" s="47">
        <f t="shared" si="16"/>
        <v>46996</v>
      </c>
      <c r="D120" s="47">
        <f t="shared" si="19"/>
        <v>47026</v>
      </c>
      <c r="E120" s="47"/>
      <c r="F120" s="48">
        <f t="shared" si="21"/>
        <v>110000</v>
      </c>
      <c r="G120" s="48">
        <f t="shared" si="22"/>
        <v>5210000</v>
      </c>
      <c r="H120" s="49">
        <f t="shared" si="17"/>
        <v>9152.23</v>
      </c>
      <c r="I120" s="50"/>
      <c r="J120" s="51">
        <f t="shared" si="18"/>
        <v>119152.23</v>
      </c>
    </row>
    <row r="121" spans="1:10" s="52" customFormat="1">
      <c r="A121" s="2">
        <f t="shared" si="23"/>
        <v>103</v>
      </c>
      <c r="B121" s="2">
        <f t="shared" si="23"/>
        <v>97</v>
      </c>
      <c r="C121" s="47">
        <f t="shared" si="16"/>
        <v>47026</v>
      </c>
      <c r="D121" s="47">
        <f t="shared" si="19"/>
        <v>47057</v>
      </c>
      <c r="E121" s="47"/>
      <c r="F121" s="48">
        <f t="shared" si="21"/>
        <v>110000</v>
      </c>
      <c r="G121" s="48">
        <f t="shared" si="22"/>
        <v>5100000</v>
      </c>
      <c r="H121" s="49">
        <f t="shared" si="17"/>
        <v>8670</v>
      </c>
      <c r="I121" s="50"/>
      <c r="J121" s="51">
        <f t="shared" si="18"/>
        <v>118670</v>
      </c>
    </row>
    <row r="122" spans="1:10" s="52" customFormat="1">
      <c r="A122" s="2">
        <f t="shared" si="23"/>
        <v>104</v>
      </c>
      <c r="B122" s="2">
        <f t="shared" si="23"/>
        <v>98</v>
      </c>
      <c r="C122" s="47">
        <f t="shared" si="16"/>
        <v>47057</v>
      </c>
      <c r="D122" s="47">
        <f t="shared" si="19"/>
        <v>47087</v>
      </c>
      <c r="E122" s="47"/>
      <c r="F122" s="48">
        <f t="shared" si="21"/>
        <v>110000</v>
      </c>
      <c r="G122" s="48">
        <f t="shared" si="22"/>
        <v>4990000</v>
      </c>
      <c r="H122" s="49">
        <f t="shared" si="17"/>
        <v>8765.77</v>
      </c>
      <c r="I122" s="50"/>
      <c r="J122" s="51">
        <f t="shared" si="18"/>
        <v>118765.77</v>
      </c>
    </row>
    <row r="123" spans="1:10" s="52" customFormat="1">
      <c r="A123" s="2">
        <f t="shared" si="23"/>
        <v>105</v>
      </c>
      <c r="B123" s="2">
        <f t="shared" si="23"/>
        <v>99</v>
      </c>
      <c r="C123" s="47">
        <f t="shared" si="16"/>
        <v>47087</v>
      </c>
      <c r="D123" s="47">
        <f t="shared" si="19"/>
        <v>47118</v>
      </c>
      <c r="E123" s="47"/>
      <c r="F123" s="48">
        <f t="shared" si="21"/>
        <v>110000</v>
      </c>
      <c r="G123" s="48">
        <f t="shared" si="22"/>
        <v>4880000</v>
      </c>
      <c r="H123" s="49">
        <f t="shared" si="17"/>
        <v>8296</v>
      </c>
      <c r="I123" s="50"/>
      <c r="J123" s="51">
        <f t="shared" si="18"/>
        <v>118296</v>
      </c>
    </row>
    <row r="124" spans="1:10" s="52" customFormat="1">
      <c r="A124" s="2">
        <f t="shared" si="23"/>
        <v>106</v>
      </c>
      <c r="B124" s="2">
        <f t="shared" si="23"/>
        <v>100</v>
      </c>
      <c r="C124" s="47">
        <f t="shared" si="16"/>
        <v>47118</v>
      </c>
      <c r="D124" s="47">
        <f t="shared" si="19"/>
        <v>47149</v>
      </c>
      <c r="E124" s="47"/>
      <c r="F124" s="48">
        <f t="shared" si="21"/>
        <v>110000</v>
      </c>
      <c r="G124" s="48">
        <f t="shared" si="22"/>
        <v>4770000</v>
      </c>
      <c r="H124" s="49">
        <f t="shared" si="17"/>
        <v>8379.2999999999993</v>
      </c>
      <c r="I124" s="50"/>
      <c r="J124" s="51">
        <f t="shared" si="18"/>
        <v>118379.3</v>
      </c>
    </row>
    <row r="125" spans="1:10" s="46" customFormat="1">
      <c r="A125" s="2">
        <f t="shared" si="23"/>
        <v>107</v>
      </c>
      <c r="B125" s="2">
        <f t="shared" si="23"/>
        <v>101</v>
      </c>
      <c r="C125" s="38">
        <f t="shared" si="16"/>
        <v>47149</v>
      </c>
      <c r="D125" s="38">
        <f t="shared" si="19"/>
        <v>47177</v>
      </c>
      <c r="E125" s="38"/>
      <c r="F125" s="40">
        <f t="shared" si="21"/>
        <v>110000</v>
      </c>
      <c r="G125" s="40">
        <f t="shared" si="22"/>
        <v>4660000</v>
      </c>
      <c r="H125" s="41">
        <f t="shared" si="17"/>
        <v>8186.07</v>
      </c>
      <c r="I125" s="42"/>
      <c r="J125" s="39">
        <f t="shared" si="18"/>
        <v>118186.07</v>
      </c>
    </row>
    <row r="126" spans="1:10" s="52" customFormat="1">
      <c r="A126" s="2">
        <f t="shared" si="23"/>
        <v>108</v>
      </c>
      <c r="B126" s="2">
        <f t="shared" si="23"/>
        <v>102</v>
      </c>
      <c r="C126" s="47">
        <f t="shared" si="16"/>
        <v>47177</v>
      </c>
      <c r="D126" s="47">
        <f t="shared" si="19"/>
        <v>47208</v>
      </c>
      <c r="E126" s="47"/>
      <c r="F126" s="48">
        <f t="shared" si="21"/>
        <v>110000</v>
      </c>
      <c r="G126" s="48">
        <f t="shared" si="22"/>
        <v>4550000</v>
      </c>
      <c r="H126" s="49">
        <f t="shared" si="17"/>
        <v>7219.33</v>
      </c>
      <c r="I126" s="50"/>
      <c r="J126" s="51">
        <f t="shared" si="18"/>
        <v>117219.33</v>
      </c>
    </row>
    <row r="127" spans="1:10" s="52" customFormat="1">
      <c r="A127" s="2">
        <f t="shared" si="23"/>
        <v>109</v>
      </c>
      <c r="B127" s="2">
        <f t="shared" si="23"/>
        <v>103</v>
      </c>
      <c r="C127" s="47">
        <f t="shared" si="16"/>
        <v>47208</v>
      </c>
      <c r="D127" s="47">
        <f t="shared" si="19"/>
        <v>47238</v>
      </c>
      <c r="E127" s="47"/>
      <c r="F127" s="48">
        <f t="shared" si="21"/>
        <v>110000</v>
      </c>
      <c r="G127" s="48">
        <f t="shared" si="22"/>
        <v>4440000</v>
      </c>
      <c r="H127" s="49">
        <f t="shared" si="17"/>
        <v>7799.6</v>
      </c>
      <c r="I127" s="50"/>
      <c r="J127" s="51">
        <f t="shared" si="18"/>
        <v>117799.6</v>
      </c>
    </row>
    <row r="128" spans="1:10" s="52" customFormat="1">
      <c r="A128" s="2">
        <f t="shared" si="23"/>
        <v>110</v>
      </c>
      <c r="B128" s="2">
        <f t="shared" si="23"/>
        <v>104</v>
      </c>
      <c r="C128" s="47">
        <f t="shared" si="16"/>
        <v>47238</v>
      </c>
      <c r="D128" s="47">
        <f t="shared" si="19"/>
        <v>47269</v>
      </c>
      <c r="E128" s="47"/>
      <c r="F128" s="48">
        <f t="shared" si="21"/>
        <v>110000</v>
      </c>
      <c r="G128" s="48">
        <f t="shared" si="22"/>
        <v>4330000</v>
      </c>
      <c r="H128" s="49">
        <f t="shared" si="17"/>
        <v>7361</v>
      </c>
      <c r="I128" s="50"/>
      <c r="J128" s="51">
        <f t="shared" si="18"/>
        <v>117361</v>
      </c>
    </row>
    <row r="129" spans="1:10" s="52" customFormat="1">
      <c r="A129" s="2">
        <f t="shared" si="23"/>
        <v>111</v>
      </c>
      <c r="B129" s="2">
        <f t="shared" si="23"/>
        <v>105</v>
      </c>
      <c r="C129" s="47">
        <f t="shared" si="16"/>
        <v>47269</v>
      </c>
      <c r="D129" s="47">
        <f t="shared" si="19"/>
        <v>47299</v>
      </c>
      <c r="E129" s="47"/>
      <c r="F129" s="48">
        <f t="shared" si="21"/>
        <v>110000</v>
      </c>
      <c r="G129" s="48">
        <f t="shared" si="22"/>
        <v>4220000</v>
      </c>
      <c r="H129" s="49">
        <f t="shared" si="17"/>
        <v>7413.13</v>
      </c>
      <c r="I129" s="50"/>
      <c r="J129" s="51">
        <f t="shared" si="18"/>
        <v>117413.13</v>
      </c>
    </row>
    <row r="130" spans="1:10" s="52" customFormat="1">
      <c r="A130" s="2">
        <f t="shared" si="23"/>
        <v>112</v>
      </c>
      <c r="B130" s="2">
        <f t="shared" si="23"/>
        <v>106</v>
      </c>
      <c r="C130" s="47">
        <f t="shared" si="16"/>
        <v>47299</v>
      </c>
      <c r="D130" s="47">
        <f t="shared" si="19"/>
        <v>47330</v>
      </c>
      <c r="E130" s="47"/>
      <c r="F130" s="48">
        <f t="shared" si="21"/>
        <v>110000</v>
      </c>
      <c r="G130" s="48">
        <f t="shared" si="22"/>
        <v>4110000</v>
      </c>
      <c r="H130" s="49">
        <f t="shared" si="17"/>
        <v>6987</v>
      </c>
      <c r="I130" s="50"/>
      <c r="J130" s="51">
        <f t="shared" si="18"/>
        <v>116987</v>
      </c>
    </row>
    <row r="131" spans="1:10" s="52" customFormat="1">
      <c r="A131" s="2">
        <f t="shared" si="23"/>
        <v>113</v>
      </c>
      <c r="B131" s="2">
        <f t="shared" si="23"/>
        <v>107</v>
      </c>
      <c r="C131" s="47">
        <f t="shared" si="16"/>
        <v>47330</v>
      </c>
      <c r="D131" s="47">
        <f t="shared" si="19"/>
        <v>47361</v>
      </c>
      <c r="E131" s="47"/>
      <c r="F131" s="48">
        <f t="shared" si="21"/>
        <v>110000</v>
      </c>
      <c r="G131" s="48">
        <f t="shared" si="22"/>
        <v>4000000</v>
      </c>
      <c r="H131" s="49">
        <f t="shared" si="17"/>
        <v>7026.67</v>
      </c>
      <c r="I131" s="50"/>
      <c r="J131" s="51">
        <f t="shared" si="18"/>
        <v>117026.67</v>
      </c>
    </row>
    <row r="132" spans="1:10" s="52" customFormat="1">
      <c r="A132" s="2">
        <f t="shared" si="23"/>
        <v>114</v>
      </c>
      <c r="B132" s="2">
        <f t="shared" si="23"/>
        <v>108</v>
      </c>
      <c r="C132" s="47">
        <f t="shared" si="16"/>
        <v>47361</v>
      </c>
      <c r="D132" s="47">
        <f t="shared" si="19"/>
        <v>47391</v>
      </c>
      <c r="E132" s="47"/>
      <c r="F132" s="48">
        <f t="shared" si="21"/>
        <v>110000</v>
      </c>
      <c r="G132" s="48">
        <f t="shared" si="22"/>
        <v>3890000</v>
      </c>
      <c r="H132" s="49">
        <f t="shared" si="17"/>
        <v>6833.43</v>
      </c>
      <c r="I132" s="50"/>
      <c r="J132" s="51">
        <f t="shared" si="18"/>
        <v>116833.43</v>
      </c>
    </row>
    <row r="133" spans="1:10" s="52" customFormat="1">
      <c r="A133" s="2">
        <f t="shared" ref="A133:B148" si="24">A132+1</f>
        <v>115</v>
      </c>
      <c r="B133" s="2">
        <f t="shared" si="24"/>
        <v>109</v>
      </c>
      <c r="C133" s="47">
        <f t="shared" si="16"/>
        <v>47391</v>
      </c>
      <c r="D133" s="47">
        <f t="shared" si="19"/>
        <v>47422</v>
      </c>
      <c r="E133" s="47"/>
      <c r="F133" s="48">
        <f t="shared" si="21"/>
        <v>110000</v>
      </c>
      <c r="G133" s="48">
        <f t="shared" si="22"/>
        <v>3780000</v>
      </c>
      <c r="H133" s="49">
        <f t="shared" si="17"/>
        <v>6426</v>
      </c>
      <c r="I133" s="50"/>
      <c r="J133" s="51">
        <f t="shared" si="18"/>
        <v>116426</v>
      </c>
    </row>
    <row r="134" spans="1:10" s="52" customFormat="1">
      <c r="A134" s="2">
        <f t="shared" si="24"/>
        <v>116</v>
      </c>
      <c r="B134" s="2">
        <f t="shared" si="24"/>
        <v>110</v>
      </c>
      <c r="C134" s="47">
        <f t="shared" si="16"/>
        <v>47422</v>
      </c>
      <c r="D134" s="47">
        <f t="shared" si="19"/>
        <v>47452</v>
      </c>
      <c r="E134" s="47"/>
      <c r="F134" s="48">
        <f t="shared" si="21"/>
        <v>110000</v>
      </c>
      <c r="G134" s="48">
        <f t="shared" si="22"/>
        <v>3670000</v>
      </c>
      <c r="H134" s="49">
        <f t="shared" si="17"/>
        <v>6446.97</v>
      </c>
      <c r="I134" s="50"/>
      <c r="J134" s="51">
        <f t="shared" si="18"/>
        <v>116446.97</v>
      </c>
    </row>
    <row r="135" spans="1:10" s="52" customFormat="1">
      <c r="A135" s="2">
        <f t="shared" si="24"/>
        <v>117</v>
      </c>
      <c r="B135" s="2">
        <f t="shared" si="24"/>
        <v>111</v>
      </c>
      <c r="C135" s="47">
        <f t="shared" si="16"/>
        <v>47452</v>
      </c>
      <c r="D135" s="47">
        <f t="shared" si="19"/>
        <v>47483</v>
      </c>
      <c r="E135" s="47"/>
      <c r="F135" s="48">
        <f t="shared" si="21"/>
        <v>110000</v>
      </c>
      <c r="G135" s="48">
        <f t="shared" si="22"/>
        <v>3560000</v>
      </c>
      <c r="H135" s="49">
        <f t="shared" si="17"/>
        <v>6052</v>
      </c>
      <c r="I135" s="50"/>
      <c r="J135" s="51">
        <f t="shared" si="18"/>
        <v>116052</v>
      </c>
    </row>
    <row r="136" spans="1:10" s="52" customFormat="1">
      <c r="A136" s="2">
        <f t="shared" si="24"/>
        <v>118</v>
      </c>
      <c r="B136" s="2">
        <f t="shared" si="24"/>
        <v>112</v>
      </c>
      <c r="C136" s="47">
        <f t="shared" si="16"/>
        <v>47483</v>
      </c>
      <c r="D136" s="47">
        <f t="shared" si="19"/>
        <v>47514</v>
      </c>
      <c r="E136" s="47"/>
      <c r="F136" s="48">
        <f t="shared" si="21"/>
        <v>110000</v>
      </c>
      <c r="G136" s="48">
        <f t="shared" si="22"/>
        <v>3450000</v>
      </c>
      <c r="H136" s="49">
        <f t="shared" si="17"/>
        <v>6060.5</v>
      </c>
      <c r="I136" s="50"/>
      <c r="J136" s="51">
        <f t="shared" si="18"/>
        <v>116060.5</v>
      </c>
    </row>
    <row r="137" spans="1:10" s="46" customFormat="1">
      <c r="A137" s="2">
        <f t="shared" si="24"/>
        <v>119</v>
      </c>
      <c r="B137" s="2">
        <f t="shared" si="24"/>
        <v>113</v>
      </c>
      <c r="C137" s="38">
        <f t="shared" si="16"/>
        <v>47514</v>
      </c>
      <c r="D137" s="38">
        <f t="shared" si="19"/>
        <v>47542</v>
      </c>
      <c r="E137" s="38"/>
      <c r="F137" s="40">
        <f t="shared" si="21"/>
        <v>110000</v>
      </c>
      <c r="G137" s="40">
        <f t="shared" si="22"/>
        <v>3340000</v>
      </c>
      <c r="H137" s="41">
        <f t="shared" si="17"/>
        <v>5867.27</v>
      </c>
      <c r="I137" s="42"/>
      <c r="J137" s="39">
        <f t="shared" si="18"/>
        <v>115867.27</v>
      </c>
    </row>
    <row r="138" spans="1:10" s="52" customFormat="1">
      <c r="A138" s="2">
        <f t="shared" si="24"/>
        <v>120</v>
      </c>
      <c r="B138" s="2">
        <f t="shared" si="24"/>
        <v>114</v>
      </c>
      <c r="C138" s="47">
        <f t="shared" si="16"/>
        <v>47542</v>
      </c>
      <c r="D138" s="47">
        <f t="shared" si="19"/>
        <v>47573</v>
      </c>
      <c r="E138" s="47"/>
      <c r="F138" s="48">
        <f t="shared" si="21"/>
        <v>110000</v>
      </c>
      <c r="G138" s="48">
        <f t="shared" si="22"/>
        <v>3230000</v>
      </c>
      <c r="H138" s="49">
        <f t="shared" si="17"/>
        <v>5124.93</v>
      </c>
      <c r="I138" s="50"/>
      <c r="J138" s="51">
        <f t="shared" si="18"/>
        <v>115124.93</v>
      </c>
    </row>
    <row r="139" spans="1:10" s="52" customFormat="1">
      <c r="A139" s="2">
        <f t="shared" si="24"/>
        <v>121</v>
      </c>
      <c r="B139" s="2">
        <f t="shared" si="24"/>
        <v>115</v>
      </c>
      <c r="C139" s="47">
        <f t="shared" si="16"/>
        <v>47573</v>
      </c>
      <c r="D139" s="47">
        <f t="shared" si="19"/>
        <v>47603</v>
      </c>
      <c r="E139" s="47"/>
      <c r="F139" s="48">
        <f t="shared" si="21"/>
        <v>110000</v>
      </c>
      <c r="G139" s="48">
        <f t="shared" si="22"/>
        <v>3120000</v>
      </c>
      <c r="H139" s="49">
        <f t="shared" si="17"/>
        <v>5480.8</v>
      </c>
      <c r="I139" s="50"/>
      <c r="J139" s="51">
        <f t="shared" si="18"/>
        <v>115480.8</v>
      </c>
    </row>
    <row r="140" spans="1:10" s="52" customFormat="1">
      <c r="A140" s="2">
        <f t="shared" si="24"/>
        <v>122</v>
      </c>
      <c r="B140" s="2">
        <f t="shared" si="24"/>
        <v>116</v>
      </c>
      <c r="C140" s="47">
        <f t="shared" si="16"/>
        <v>47603</v>
      </c>
      <c r="D140" s="47">
        <f t="shared" si="19"/>
        <v>47634</v>
      </c>
      <c r="E140" s="47"/>
      <c r="F140" s="48">
        <f t="shared" si="21"/>
        <v>110000</v>
      </c>
      <c r="G140" s="48">
        <f t="shared" si="22"/>
        <v>3010000</v>
      </c>
      <c r="H140" s="49">
        <f t="shared" si="17"/>
        <v>5117</v>
      </c>
      <c r="I140" s="50"/>
      <c r="J140" s="51">
        <f t="shared" si="18"/>
        <v>115117</v>
      </c>
    </row>
    <row r="141" spans="1:10" s="52" customFormat="1">
      <c r="A141" s="2">
        <f t="shared" si="24"/>
        <v>123</v>
      </c>
      <c r="B141" s="2">
        <f t="shared" si="24"/>
        <v>117</v>
      </c>
      <c r="C141" s="47">
        <f t="shared" si="16"/>
        <v>47634</v>
      </c>
      <c r="D141" s="47">
        <f t="shared" si="19"/>
        <v>47664</v>
      </c>
      <c r="E141" s="47"/>
      <c r="F141" s="48">
        <f t="shared" si="21"/>
        <v>110000</v>
      </c>
      <c r="G141" s="48">
        <f t="shared" si="22"/>
        <v>2900000</v>
      </c>
      <c r="H141" s="49">
        <f t="shared" si="17"/>
        <v>5094.33</v>
      </c>
      <c r="I141" s="50"/>
      <c r="J141" s="51">
        <f t="shared" si="18"/>
        <v>115094.33</v>
      </c>
    </row>
    <row r="142" spans="1:10" s="52" customFormat="1">
      <c r="A142" s="2">
        <f t="shared" si="24"/>
        <v>124</v>
      </c>
      <c r="B142" s="2">
        <f t="shared" si="24"/>
        <v>118</v>
      </c>
      <c r="C142" s="47">
        <f t="shared" si="16"/>
        <v>47664</v>
      </c>
      <c r="D142" s="47">
        <f t="shared" si="19"/>
        <v>47695</v>
      </c>
      <c r="E142" s="47"/>
      <c r="F142" s="48">
        <f t="shared" si="21"/>
        <v>110000</v>
      </c>
      <c r="G142" s="48">
        <f t="shared" si="22"/>
        <v>2790000</v>
      </c>
      <c r="H142" s="49">
        <f t="shared" si="17"/>
        <v>4743</v>
      </c>
      <c r="I142" s="50"/>
      <c r="J142" s="51">
        <f t="shared" si="18"/>
        <v>114743</v>
      </c>
    </row>
    <row r="143" spans="1:10" s="52" customFormat="1">
      <c r="A143" s="2">
        <f t="shared" si="24"/>
        <v>125</v>
      </c>
      <c r="B143" s="2">
        <f t="shared" si="24"/>
        <v>119</v>
      </c>
      <c r="C143" s="47">
        <f t="shared" si="16"/>
        <v>47695</v>
      </c>
      <c r="D143" s="47">
        <f t="shared" si="19"/>
        <v>47726</v>
      </c>
      <c r="E143" s="47"/>
      <c r="F143" s="48">
        <f t="shared" si="21"/>
        <v>110000</v>
      </c>
      <c r="G143" s="48">
        <f t="shared" si="22"/>
        <v>2680000</v>
      </c>
      <c r="H143" s="49">
        <f t="shared" si="17"/>
        <v>4707.87</v>
      </c>
      <c r="I143" s="50"/>
      <c r="J143" s="51">
        <f t="shared" si="18"/>
        <v>114707.87</v>
      </c>
    </row>
    <row r="144" spans="1:10" s="52" customFormat="1">
      <c r="A144" s="2">
        <f t="shared" si="24"/>
        <v>126</v>
      </c>
      <c r="B144" s="2">
        <f t="shared" si="24"/>
        <v>120</v>
      </c>
      <c r="C144" s="47">
        <f t="shared" si="16"/>
        <v>47726</v>
      </c>
      <c r="D144" s="47">
        <f t="shared" si="19"/>
        <v>47756</v>
      </c>
      <c r="E144" s="47"/>
      <c r="F144" s="48">
        <f t="shared" si="21"/>
        <v>110000</v>
      </c>
      <c r="G144" s="48">
        <f t="shared" si="22"/>
        <v>2570000</v>
      </c>
      <c r="H144" s="49">
        <f t="shared" si="17"/>
        <v>4514.63</v>
      </c>
      <c r="I144" s="50"/>
      <c r="J144" s="51">
        <f t="shared" si="18"/>
        <v>114514.63</v>
      </c>
    </row>
    <row r="145" spans="1:10" s="52" customFormat="1">
      <c r="A145" s="2">
        <f t="shared" si="24"/>
        <v>127</v>
      </c>
      <c r="B145" s="2">
        <f t="shared" si="24"/>
        <v>121</v>
      </c>
      <c r="C145" s="47">
        <f t="shared" si="16"/>
        <v>47756</v>
      </c>
      <c r="D145" s="47">
        <f t="shared" si="19"/>
        <v>47787</v>
      </c>
      <c r="E145" s="47"/>
      <c r="F145" s="48">
        <f t="shared" si="21"/>
        <v>110000</v>
      </c>
      <c r="G145" s="48">
        <f t="shared" si="22"/>
        <v>2460000</v>
      </c>
      <c r="H145" s="49">
        <f t="shared" si="17"/>
        <v>4182</v>
      </c>
      <c r="I145" s="50"/>
      <c r="J145" s="51">
        <f t="shared" si="18"/>
        <v>114182</v>
      </c>
    </row>
    <row r="146" spans="1:10" s="52" customFormat="1">
      <c r="A146" s="2">
        <f t="shared" si="24"/>
        <v>128</v>
      </c>
      <c r="B146" s="2">
        <f t="shared" si="24"/>
        <v>122</v>
      </c>
      <c r="C146" s="47">
        <f t="shared" si="16"/>
        <v>47787</v>
      </c>
      <c r="D146" s="47">
        <f t="shared" si="19"/>
        <v>47817</v>
      </c>
      <c r="E146" s="47"/>
      <c r="F146" s="48">
        <f t="shared" si="21"/>
        <v>110000</v>
      </c>
      <c r="G146" s="48">
        <f t="shared" si="22"/>
        <v>2350000</v>
      </c>
      <c r="H146" s="49">
        <f t="shared" si="17"/>
        <v>4128.17</v>
      </c>
      <c r="I146" s="50"/>
      <c r="J146" s="51">
        <f t="shared" si="18"/>
        <v>114128.17</v>
      </c>
    </row>
    <row r="147" spans="1:10" s="52" customFormat="1">
      <c r="A147" s="53">
        <f t="shared" si="24"/>
        <v>129</v>
      </c>
      <c r="B147" s="2">
        <f t="shared" si="24"/>
        <v>123</v>
      </c>
      <c r="C147" s="47">
        <f t="shared" si="16"/>
        <v>47817</v>
      </c>
      <c r="D147" s="47">
        <f t="shared" si="19"/>
        <v>47848</v>
      </c>
      <c r="E147" s="47"/>
      <c r="F147" s="48">
        <f t="shared" si="21"/>
        <v>110000</v>
      </c>
      <c r="G147" s="48">
        <f t="shared" si="22"/>
        <v>2240000</v>
      </c>
      <c r="H147" s="49">
        <f t="shared" si="17"/>
        <v>3808</v>
      </c>
      <c r="I147" s="50"/>
      <c r="J147" s="51">
        <f t="shared" si="18"/>
        <v>113808</v>
      </c>
    </row>
    <row r="148" spans="1:10" s="52" customFormat="1">
      <c r="A148" s="2"/>
      <c r="B148" s="2">
        <f t="shared" si="24"/>
        <v>124</v>
      </c>
      <c r="C148" s="47">
        <f t="shared" si="16"/>
        <v>47848</v>
      </c>
      <c r="D148" s="47">
        <f t="shared" si="19"/>
        <v>47879</v>
      </c>
      <c r="E148" s="47"/>
      <c r="F148" s="48">
        <f t="shared" si="21"/>
        <v>110000</v>
      </c>
      <c r="G148" s="48">
        <f t="shared" si="22"/>
        <v>2130000</v>
      </c>
      <c r="H148" s="49">
        <f t="shared" si="17"/>
        <v>3741.7</v>
      </c>
      <c r="I148" s="50"/>
      <c r="J148" s="51">
        <f t="shared" si="18"/>
        <v>113741.7</v>
      </c>
    </row>
    <row r="149" spans="1:10" s="46" customFormat="1">
      <c r="A149" s="2"/>
      <c r="B149" s="2">
        <f t="shared" ref="B149:B168" si="25">B148+1</f>
        <v>125</v>
      </c>
      <c r="C149" s="38">
        <f t="shared" ref="C149:C168" si="26">EOMONTH(C148,1)</f>
        <v>47879</v>
      </c>
      <c r="D149" s="38">
        <f t="shared" si="19"/>
        <v>47907</v>
      </c>
      <c r="E149" s="38"/>
      <c r="F149" s="40">
        <v>100000</v>
      </c>
      <c r="G149" s="40">
        <f t="shared" si="22"/>
        <v>2020000</v>
      </c>
      <c r="H149" s="41">
        <f t="shared" si="17"/>
        <v>3548.47</v>
      </c>
      <c r="I149" s="42"/>
      <c r="J149" s="39">
        <f t="shared" si="18"/>
        <v>103548.47</v>
      </c>
    </row>
    <row r="150" spans="1:10" s="52" customFormat="1">
      <c r="A150" s="2"/>
      <c r="B150" s="2">
        <f t="shared" si="25"/>
        <v>126</v>
      </c>
      <c r="C150" s="47">
        <f t="shared" si="26"/>
        <v>47907</v>
      </c>
      <c r="D150" s="47">
        <f t="shared" si="19"/>
        <v>47938</v>
      </c>
      <c r="E150" s="47"/>
      <c r="F150" s="48">
        <f t="shared" si="21"/>
        <v>100000</v>
      </c>
      <c r="G150" s="48">
        <f t="shared" si="22"/>
        <v>1920000</v>
      </c>
      <c r="H150" s="49">
        <f t="shared" si="17"/>
        <v>3046.4</v>
      </c>
      <c r="I150" s="50"/>
      <c r="J150" s="51">
        <f t="shared" si="18"/>
        <v>103046.39999999999</v>
      </c>
    </row>
    <row r="151" spans="1:10" s="52" customFormat="1">
      <c r="A151" s="2"/>
      <c r="B151" s="2">
        <f t="shared" si="25"/>
        <v>127</v>
      </c>
      <c r="C151" s="47">
        <f t="shared" si="26"/>
        <v>47938</v>
      </c>
      <c r="D151" s="47">
        <f t="shared" si="19"/>
        <v>47968</v>
      </c>
      <c r="E151" s="47"/>
      <c r="F151" s="48">
        <f t="shared" si="21"/>
        <v>100000</v>
      </c>
      <c r="G151" s="48">
        <f t="shared" si="22"/>
        <v>1820000</v>
      </c>
      <c r="H151" s="49">
        <f t="shared" si="17"/>
        <v>3197.13</v>
      </c>
      <c r="I151" s="50"/>
      <c r="J151" s="51">
        <f t="shared" si="18"/>
        <v>103197.13</v>
      </c>
    </row>
    <row r="152" spans="1:10" s="52" customFormat="1">
      <c r="A152" s="2"/>
      <c r="B152" s="2">
        <f t="shared" si="25"/>
        <v>128</v>
      </c>
      <c r="C152" s="47">
        <f t="shared" si="26"/>
        <v>47968</v>
      </c>
      <c r="D152" s="47">
        <f t="shared" si="19"/>
        <v>47999</v>
      </c>
      <c r="E152" s="47"/>
      <c r="F152" s="48">
        <f t="shared" si="21"/>
        <v>100000</v>
      </c>
      <c r="G152" s="48">
        <f t="shared" si="22"/>
        <v>1720000</v>
      </c>
      <c r="H152" s="49">
        <f t="shared" ref="H152:H167" si="27">ROUND((G152*(C152-C151)*$F$9/360),2)</f>
        <v>2924</v>
      </c>
      <c r="I152" s="50"/>
      <c r="J152" s="51">
        <f t="shared" ref="J152:J167" si="28">F152+H152</f>
        <v>102924</v>
      </c>
    </row>
    <row r="153" spans="1:10" s="52" customFormat="1">
      <c r="A153" s="2"/>
      <c r="B153" s="2">
        <f t="shared" si="25"/>
        <v>129</v>
      </c>
      <c r="C153" s="47">
        <f t="shared" si="26"/>
        <v>47999</v>
      </c>
      <c r="D153" s="47">
        <f t="shared" si="19"/>
        <v>48029</v>
      </c>
      <c r="E153" s="47"/>
      <c r="F153" s="48">
        <f t="shared" si="21"/>
        <v>100000</v>
      </c>
      <c r="G153" s="48">
        <f t="shared" si="22"/>
        <v>1620000</v>
      </c>
      <c r="H153" s="49">
        <f t="shared" si="27"/>
        <v>2845.8</v>
      </c>
      <c r="I153" s="50"/>
      <c r="J153" s="51">
        <f t="shared" si="28"/>
        <v>102845.8</v>
      </c>
    </row>
    <row r="154" spans="1:10" s="52" customFormat="1">
      <c r="A154" s="2"/>
      <c r="B154" s="2">
        <f t="shared" si="25"/>
        <v>130</v>
      </c>
      <c r="C154" s="47">
        <f t="shared" si="26"/>
        <v>48029</v>
      </c>
      <c r="D154" s="47">
        <f t="shared" si="19"/>
        <v>48060</v>
      </c>
      <c r="E154" s="47"/>
      <c r="F154" s="48">
        <f t="shared" si="21"/>
        <v>100000</v>
      </c>
      <c r="G154" s="48">
        <f t="shared" si="22"/>
        <v>1520000</v>
      </c>
      <c r="H154" s="49">
        <f t="shared" si="27"/>
        <v>2584</v>
      </c>
      <c r="I154" s="50"/>
      <c r="J154" s="51">
        <f t="shared" si="28"/>
        <v>102584</v>
      </c>
    </row>
    <row r="155" spans="1:10" s="52" customFormat="1">
      <c r="A155" s="2"/>
      <c r="B155" s="2">
        <f t="shared" si="25"/>
        <v>131</v>
      </c>
      <c r="C155" s="47">
        <f t="shared" si="26"/>
        <v>48060</v>
      </c>
      <c r="D155" s="47">
        <f t="shared" si="19"/>
        <v>48091</v>
      </c>
      <c r="E155" s="47"/>
      <c r="F155" s="48">
        <f t="shared" si="21"/>
        <v>100000</v>
      </c>
      <c r="G155" s="48">
        <f t="shared" si="22"/>
        <v>1420000</v>
      </c>
      <c r="H155" s="49">
        <f t="shared" si="27"/>
        <v>2494.4699999999998</v>
      </c>
      <c r="I155" s="50"/>
      <c r="J155" s="51">
        <f t="shared" si="28"/>
        <v>102494.47</v>
      </c>
    </row>
    <row r="156" spans="1:10" s="52" customFormat="1">
      <c r="A156" s="2"/>
      <c r="B156" s="2">
        <f t="shared" si="25"/>
        <v>132</v>
      </c>
      <c r="C156" s="47">
        <f t="shared" si="26"/>
        <v>48091</v>
      </c>
      <c r="D156" s="47">
        <f t="shared" si="19"/>
        <v>48121</v>
      </c>
      <c r="E156" s="47"/>
      <c r="F156" s="48">
        <f t="shared" si="21"/>
        <v>100000</v>
      </c>
      <c r="G156" s="48">
        <f t="shared" si="22"/>
        <v>1320000</v>
      </c>
      <c r="H156" s="49">
        <f t="shared" si="27"/>
        <v>2318.8000000000002</v>
      </c>
      <c r="I156" s="50"/>
      <c r="J156" s="51">
        <f t="shared" si="28"/>
        <v>102318.8</v>
      </c>
    </row>
    <row r="157" spans="1:10" s="52" customFormat="1">
      <c r="A157" s="2"/>
      <c r="B157" s="2">
        <f t="shared" si="25"/>
        <v>133</v>
      </c>
      <c r="C157" s="47">
        <f t="shared" si="26"/>
        <v>48121</v>
      </c>
      <c r="D157" s="47">
        <f t="shared" si="19"/>
        <v>48152</v>
      </c>
      <c r="E157" s="47"/>
      <c r="F157" s="48">
        <f t="shared" si="21"/>
        <v>100000</v>
      </c>
      <c r="G157" s="48">
        <f t="shared" si="22"/>
        <v>1220000</v>
      </c>
      <c r="H157" s="49">
        <f t="shared" si="27"/>
        <v>2074</v>
      </c>
      <c r="I157" s="50"/>
      <c r="J157" s="51">
        <f t="shared" si="28"/>
        <v>102074</v>
      </c>
    </row>
    <row r="158" spans="1:10" s="52" customFormat="1">
      <c r="A158" s="2"/>
      <c r="B158" s="2">
        <f t="shared" si="25"/>
        <v>134</v>
      </c>
      <c r="C158" s="47">
        <f t="shared" si="26"/>
        <v>48152</v>
      </c>
      <c r="D158" s="47">
        <f t="shared" si="19"/>
        <v>48182</v>
      </c>
      <c r="E158" s="47"/>
      <c r="F158" s="48">
        <f t="shared" si="21"/>
        <v>100000</v>
      </c>
      <c r="G158" s="48">
        <f t="shared" si="22"/>
        <v>1120000</v>
      </c>
      <c r="H158" s="49">
        <f t="shared" si="27"/>
        <v>1967.47</v>
      </c>
      <c r="I158" s="50"/>
      <c r="J158" s="51">
        <f t="shared" si="28"/>
        <v>101967.47</v>
      </c>
    </row>
    <row r="159" spans="1:10" s="52" customFormat="1">
      <c r="A159" s="2"/>
      <c r="B159" s="2">
        <f t="shared" si="25"/>
        <v>135</v>
      </c>
      <c r="C159" s="47">
        <f t="shared" si="26"/>
        <v>48182</v>
      </c>
      <c r="D159" s="47">
        <f t="shared" si="19"/>
        <v>48213</v>
      </c>
      <c r="E159" s="47"/>
      <c r="F159" s="48">
        <f t="shared" si="21"/>
        <v>100000</v>
      </c>
      <c r="G159" s="48">
        <f t="shared" si="22"/>
        <v>1020000</v>
      </c>
      <c r="H159" s="49">
        <f t="shared" si="27"/>
        <v>1734</v>
      </c>
      <c r="I159" s="50"/>
      <c r="J159" s="51">
        <f t="shared" si="28"/>
        <v>101734</v>
      </c>
    </row>
    <row r="160" spans="1:10" s="52" customFormat="1">
      <c r="A160" s="2"/>
      <c r="B160" s="2">
        <f t="shared" si="25"/>
        <v>136</v>
      </c>
      <c r="C160" s="38">
        <f t="shared" si="26"/>
        <v>48213</v>
      </c>
      <c r="D160" s="38">
        <f t="shared" si="19"/>
        <v>48244</v>
      </c>
      <c r="E160" s="38"/>
      <c r="F160" s="40">
        <f t="shared" si="21"/>
        <v>100000</v>
      </c>
      <c r="G160" s="40">
        <f t="shared" si="22"/>
        <v>920000</v>
      </c>
      <c r="H160" s="41">
        <f t="shared" si="27"/>
        <v>1616.13</v>
      </c>
      <c r="I160" s="42"/>
      <c r="J160" s="39">
        <f t="shared" si="28"/>
        <v>101616.13</v>
      </c>
    </row>
    <row r="161" spans="1:10" s="52" customFormat="1">
      <c r="A161" s="2"/>
      <c r="B161" s="2">
        <f t="shared" si="25"/>
        <v>137</v>
      </c>
      <c r="C161" s="47">
        <f t="shared" si="26"/>
        <v>48244</v>
      </c>
      <c r="D161" s="47">
        <f t="shared" ref="D161:D166" si="29">C162</f>
        <v>48273</v>
      </c>
      <c r="E161" s="47"/>
      <c r="F161" s="48">
        <v>102500</v>
      </c>
      <c r="G161" s="48">
        <f t="shared" si="22"/>
        <v>820000</v>
      </c>
      <c r="H161" s="49">
        <f t="shared" si="27"/>
        <v>1440.47</v>
      </c>
      <c r="I161" s="50"/>
      <c r="J161" s="51">
        <f t="shared" si="28"/>
        <v>103940.47</v>
      </c>
    </row>
    <row r="162" spans="1:10" s="52" customFormat="1">
      <c r="A162" s="2"/>
      <c r="B162" s="2">
        <f t="shared" si="25"/>
        <v>138</v>
      </c>
      <c r="C162" s="47">
        <f t="shared" si="26"/>
        <v>48273</v>
      </c>
      <c r="D162" s="47">
        <f t="shared" si="29"/>
        <v>48304</v>
      </c>
      <c r="E162" s="47"/>
      <c r="F162" s="48">
        <f t="shared" si="21"/>
        <v>102500</v>
      </c>
      <c r="G162" s="48">
        <f t="shared" si="22"/>
        <v>717500</v>
      </c>
      <c r="H162" s="49">
        <f t="shared" si="27"/>
        <v>1179.0899999999999</v>
      </c>
      <c r="I162" s="50"/>
      <c r="J162" s="51">
        <f t="shared" si="28"/>
        <v>103679.09</v>
      </c>
    </row>
    <row r="163" spans="1:10" s="52" customFormat="1">
      <c r="A163" s="2"/>
      <c r="B163" s="2">
        <f t="shared" si="25"/>
        <v>139</v>
      </c>
      <c r="C163" s="47">
        <f t="shared" si="26"/>
        <v>48304</v>
      </c>
      <c r="D163" s="47">
        <f t="shared" si="29"/>
        <v>48334</v>
      </c>
      <c r="E163" s="47"/>
      <c r="F163" s="48">
        <f t="shared" si="21"/>
        <v>102500</v>
      </c>
      <c r="G163" s="48">
        <f t="shared" si="22"/>
        <v>615000</v>
      </c>
      <c r="H163" s="49">
        <f t="shared" si="27"/>
        <v>1080.3499999999999</v>
      </c>
      <c r="I163" s="50"/>
      <c r="J163" s="51">
        <f t="shared" si="28"/>
        <v>103580.35</v>
      </c>
    </row>
    <row r="164" spans="1:10" s="52" customFormat="1">
      <c r="A164" s="2"/>
      <c r="B164" s="2">
        <f t="shared" si="25"/>
        <v>140</v>
      </c>
      <c r="C164" s="47">
        <f t="shared" si="26"/>
        <v>48334</v>
      </c>
      <c r="D164" s="47">
        <f t="shared" si="29"/>
        <v>48365</v>
      </c>
      <c r="E164" s="47"/>
      <c r="F164" s="48">
        <f t="shared" si="21"/>
        <v>102500</v>
      </c>
      <c r="G164" s="48">
        <f t="shared" si="22"/>
        <v>512500</v>
      </c>
      <c r="H164" s="49">
        <f t="shared" si="27"/>
        <v>871.25</v>
      </c>
      <c r="I164" s="50"/>
      <c r="J164" s="51">
        <f t="shared" si="28"/>
        <v>103371.25</v>
      </c>
    </row>
    <row r="165" spans="1:10" s="52" customFormat="1">
      <c r="A165" s="2"/>
      <c r="B165" s="2">
        <f t="shared" si="25"/>
        <v>141</v>
      </c>
      <c r="C165" s="47">
        <f t="shared" si="26"/>
        <v>48365</v>
      </c>
      <c r="D165" s="47">
        <f t="shared" si="29"/>
        <v>48395</v>
      </c>
      <c r="E165" s="47"/>
      <c r="F165" s="48">
        <f t="shared" si="21"/>
        <v>102500</v>
      </c>
      <c r="G165" s="48">
        <f t="shared" si="22"/>
        <v>410000</v>
      </c>
      <c r="H165" s="49">
        <f t="shared" si="27"/>
        <v>720.23</v>
      </c>
      <c r="I165" s="50"/>
      <c r="J165" s="51">
        <f t="shared" si="28"/>
        <v>103220.23</v>
      </c>
    </row>
    <row r="166" spans="1:10" s="52" customFormat="1">
      <c r="A166" s="2"/>
      <c r="B166" s="2">
        <f t="shared" si="25"/>
        <v>142</v>
      </c>
      <c r="C166" s="47">
        <f t="shared" si="26"/>
        <v>48395</v>
      </c>
      <c r="D166" s="47">
        <f t="shared" si="29"/>
        <v>48426</v>
      </c>
      <c r="E166" s="47"/>
      <c r="F166" s="48">
        <f t="shared" ref="F166:F168" si="30">ROUND(F165,2)</f>
        <v>102500</v>
      </c>
      <c r="G166" s="48">
        <f t="shared" si="22"/>
        <v>307500</v>
      </c>
      <c r="H166" s="49">
        <f t="shared" si="27"/>
        <v>522.75</v>
      </c>
      <c r="I166" s="50"/>
      <c r="J166" s="51">
        <f t="shared" si="28"/>
        <v>103022.75</v>
      </c>
    </row>
    <row r="167" spans="1:10" s="52" customFormat="1">
      <c r="A167" s="2"/>
      <c r="B167" s="2">
        <f t="shared" si="25"/>
        <v>143</v>
      </c>
      <c r="C167" s="47">
        <f t="shared" si="26"/>
        <v>48426</v>
      </c>
      <c r="D167" s="47" t="e">
        <f>#REF!</f>
        <v>#REF!</v>
      </c>
      <c r="E167" s="47"/>
      <c r="F167" s="48">
        <f t="shared" si="30"/>
        <v>102500</v>
      </c>
      <c r="G167" s="48">
        <f t="shared" si="22"/>
        <v>205000</v>
      </c>
      <c r="H167" s="49">
        <f t="shared" si="27"/>
        <v>360.12</v>
      </c>
      <c r="I167" s="50"/>
      <c r="J167" s="51">
        <f t="shared" si="28"/>
        <v>102860.12</v>
      </c>
    </row>
    <row r="168" spans="1:10" s="52" customFormat="1">
      <c r="A168" s="2"/>
      <c r="B168" s="2">
        <f t="shared" si="25"/>
        <v>144</v>
      </c>
      <c r="C168" s="47">
        <f t="shared" si="26"/>
        <v>48457</v>
      </c>
      <c r="D168" s="47" t="e">
        <f>#REF!</f>
        <v>#REF!</v>
      </c>
      <c r="E168" s="47"/>
      <c r="F168" s="48">
        <f t="shared" si="30"/>
        <v>102500</v>
      </c>
      <c r="G168" s="48">
        <f t="shared" ref="G168" si="31">G167-F167</f>
        <v>102500</v>
      </c>
      <c r="H168" s="49">
        <f t="shared" ref="H168" si="32">ROUND((G168*(C168-C167)*$F$9/360),2)</f>
        <v>180.06</v>
      </c>
      <c r="I168" s="50"/>
      <c r="J168" s="51">
        <f t="shared" ref="J168" si="33">F168+H168</f>
        <v>102680.06</v>
      </c>
    </row>
    <row r="169" spans="1:10" s="52" customFormat="1">
      <c r="C169" s="54" t="s">
        <v>11</v>
      </c>
      <c r="D169" s="54"/>
      <c r="E169" s="55">
        <f>SUM(E15:E41)</f>
        <v>9000000</v>
      </c>
      <c r="F169" s="56">
        <f>SUM(F28:F168)</f>
        <v>9000000</v>
      </c>
      <c r="G169" s="56"/>
      <c r="H169" s="56">
        <f>SUM(H16:H168)</f>
        <v>1240246.9299999997</v>
      </c>
      <c r="I169" s="56">
        <f>SUM(I15:I167)</f>
        <v>0</v>
      </c>
      <c r="J169" s="56">
        <f>SUM(J15:J168)</f>
        <v>10240246.930000002</v>
      </c>
    </row>
    <row r="170" spans="1:10" s="52" customFormat="1">
      <c r="C170" s="57" t="s">
        <v>16</v>
      </c>
      <c r="D170" s="58"/>
      <c r="E170" s="58"/>
      <c r="F170" s="59"/>
      <c r="G170" s="60"/>
      <c r="H170" s="61"/>
      <c r="I170" s="61"/>
      <c r="J170" s="59"/>
    </row>
    <row r="171" spans="1:10" s="62" customFormat="1">
      <c r="C171" s="63" t="s">
        <v>13</v>
      </c>
      <c r="D171" s="63"/>
      <c r="E171" s="63"/>
      <c r="F171" s="64"/>
      <c r="G171" s="64"/>
      <c r="H171" s="65"/>
      <c r="I171" s="65"/>
      <c r="J171" s="64"/>
    </row>
    <row r="172" spans="1:10" s="62" customFormat="1">
      <c r="C172" s="63" t="s">
        <v>14</v>
      </c>
      <c r="D172" s="63"/>
      <c r="E172" s="63"/>
      <c r="F172" s="64"/>
      <c r="G172" s="64"/>
      <c r="H172" s="65"/>
      <c r="I172" s="65"/>
      <c r="J172" s="64"/>
    </row>
    <row r="173" spans="1:10" s="52" customFormat="1">
      <c r="C173" s="66"/>
      <c r="D173" s="58"/>
      <c r="E173" s="58"/>
      <c r="F173" s="59"/>
      <c r="G173" s="59"/>
      <c r="H173" s="61"/>
      <c r="I173" s="61"/>
      <c r="J173" s="59"/>
    </row>
    <row r="174" spans="1:10" s="52" customFormat="1">
      <c r="C174" s="58"/>
      <c r="D174" s="58"/>
      <c r="E174" s="58"/>
      <c r="F174" s="67"/>
      <c r="G174" s="59"/>
      <c r="H174" s="61"/>
      <c r="I174" s="61"/>
      <c r="J174" s="59"/>
    </row>
    <row r="175" spans="1:10" s="52" customFormat="1">
      <c r="C175" s="58"/>
      <c r="D175" s="58"/>
      <c r="E175" s="58"/>
      <c r="F175" s="59"/>
      <c r="G175" s="59"/>
      <c r="H175" s="61"/>
      <c r="I175" s="61"/>
      <c r="J175" s="59"/>
    </row>
    <row r="176" spans="1:10" s="52" customFormat="1">
      <c r="C176" s="58"/>
      <c r="D176" s="58"/>
      <c r="E176" s="58"/>
      <c r="F176" s="59"/>
      <c r="G176" s="59"/>
      <c r="H176" s="61"/>
      <c r="I176" s="61"/>
      <c r="J176" s="59"/>
    </row>
    <row r="177" spans="3:10" s="52" customFormat="1">
      <c r="C177" s="58"/>
      <c r="D177" s="58"/>
      <c r="E177" s="58"/>
      <c r="F177" s="59"/>
      <c r="G177" s="59"/>
      <c r="H177" s="61"/>
      <c r="I177" s="61"/>
      <c r="J177" s="59"/>
    </row>
    <row r="178" spans="3:10" s="52" customFormat="1">
      <c r="C178" s="68"/>
      <c r="D178" s="58"/>
      <c r="E178" s="58"/>
      <c r="F178" s="59"/>
      <c r="G178" s="59"/>
      <c r="H178" s="61"/>
      <c r="I178" s="61"/>
      <c r="J178" s="59"/>
    </row>
    <row r="179" spans="3:10" s="52" customFormat="1">
      <c r="C179" s="68"/>
      <c r="D179" s="58"/>
      <c r="E179" s="58"/>
      <c r="F179" s="59"/>
      <c r="G179" s="59"/>
      <c r="H179" s="61"/>
      <c r="I179" s="61"/>
      <c r="J179" s="59"/>
    </row>
    <row r="180" spans="3:10" s="52" customFormat="1">
      <c r="C180" s="68"/>
      <c r="D180" s="58"/>
      <c r="E180" s="58"/>
      <c r="F180" s="59"/>
      <c r="G180" s="59"/>
      <c r="H180" s="61"/>
      <c r="I180" s="61"/>
      <c r="J180" s="59"/>
    </row>
    <row r="181" spans="3:10" s="52" customFormat="1">
      <c r="C181" s="68"/>
      <c r="D181" s="58"/>
      <c r="E181" s="58"/>
      <c r="F181" s="59"/>
      <c r="G181" s="59"/>
      <c r="H181" s="61"/>
      <c r="I181" s="61"/>
      <c r="J181" s="59"/>
    </row>
    <row r="182" spans="3:10" s="52" customFormat="1">
      <c r="C182" s="68"/>
      <c r="D182" s="58"/>
      <c r="E182" s="58"/>
      <c r="F182" s="59"/>
      <c r="G182" s="59"/>
      <c r="H182" s="61"/>
      <c r="I182" s="61"/>
      <c r="J182" s="59"/>
    </row>
    <row r="183" spans="3:10" s="52" customFormat="1">
      <c r="C183" s="68"/>
      <c r="D183" s="58"/>
      <c r="E183" s="58"/>
      <c r="F183" s="59"/>
      <c r="G183" s="59"/>
      <c r="H183" s="61"/>
      <c r="I183" s="61"/>
      <c r="J183" s="59"/>
    </row>
    <row r="184" spans="3:10" s="52" customFormat="1">
      <c r="C184" s="68"/>
      <c r="D184" s="58"/>
      <c r="E184" s="58"/>
      <c r="F184" s="59"/>
      <c r="G184" s="59"/>
      <c r="H184" s="61"/>
      <c r="I184" s="61"/>
      <c r="J184" s="59"/>
    </row>
    <row r="185" spans="3:10" s="52" customFormat="1">
      <c r="C185" s="68"/>
      <c r="D185" s="58"/>
      <c r="E185" s="58"/>
      <c r="F185" s="59"/>
      <c r="G185" s="59"/>
      <c r="H185" s="61"/>
      <c r="I185" s="61"/>
      <c r="J185" s="59"/>
    </row>
    <row r="186" spans="3:10" s="52" customFormat="1">
      <c r="C186" s="68"/>
      <c r="D186" s="58"/>
      <c r="E186" s="58"/>
      <c r="F186" s="59"/>
      <c r="G186" s="59"/>
      <c r="H186" s="61"/>
      <c r="I186" s="61"/>
      <c r="J186" s="59"/>
    </row>
    <row r="187" spans="3:10" s="52" customFormat="1">
      <c r="C187" s="68"/>
      <c r="D187" s="58"/>
      <c r="E187" s="58"/>
      <c r="F187" s="59"/>
      <c r="G187" s="59"/>
      <c r="H187" s="61"/>
      <c r="I187" s="61"/>
      <c r="J187" s="59"/>
    </row>
    <row r="188" spans="3:10" s="52" customFormat="1">
      <c r="C188" s="68"/>
      <c r="D188" s="58"/>
      <c r="E188" s="58"/>
      <c r="F188" s="59"/>
      <c r="G188" s="59"/>
      <c r="H188" s="61"/>
      <c r="I188" s="61"/>
      <c r="J188" s="59"/>
    </row>
    <row r="189" spans="3:10" s="52" customFormat="1">
      <c r="C189" s="68"/>
      <c r="D189" s="58"/>
      <c r="E189" s="58"/>
      <c r="F189" s="59"/>
      <c r="G189" s="59"/>
      <c r="H189" s="61"/>
      <c r="I189" s="61"/>
      <c r="J189" s="59"/>
    </row>
    <row r="190" spans="3:10" s="52" customFormat="1">
      <c r="C190" s="68"/>
      <c r="D190" s="58"/>
      <c r="E190" s="58"/>
      <c r="F190" s="59"/>
      <c r="G190" s="59"/>
      <c r="H190" s="61"/>
      <c r="I190" s="61"/>
      <c r="J190" s="59"/>
    </row>
    <row r="191" spans="3:10" s="52" customFormat="1">
      <c r="C191" s="68"/>
      <c r="D191" s="58"/>
      <c r="E191" s="58"/>
      <c r="F191" s="59"/>
      <c r="G191" s="59"/>
      <c r="H191" s="61"/>
      <c r="I191" s="61"/>
      <c r="J191" s="59"/>
    </row>
    <row r="192" spans="3:10" s="52" customFormat="1">
      <c r="C192" s="68"/>
      <c r="D192" s="58"/>
      <c r="E192" s="58"/>
      <c r="F192" s="59"/>
      <c r="G192" s="59"/>
      <c r="H192" s="61"/>
      <c r="I192" s="61"/>
      <c r="J192" s="59"/>
    </row>
    <row r="193" spans="3:10" s="52" customFormat="1">
      <c r="C193" s="68"/>
      <c r="D193" s="58"/>
      <c r="E193" s="58"/>
      <c r="F193" s="59"/>
      <c r="G193" s="59"/>
      <c r="H193" s="61"/>
      <c r="I193" s="61"/>
      <c r="J193" s="59"/>
    </row>
    <row r="194" spans="3:10" s="52" customFormat="1">
      <c r="C194" s="68"/>
      <c r="D194" s="58"/>
      <c r="E194" s="58"/>
      <c r="F194" s="59"/>
      <c r="G194" s="59"/>
      <c r="H194" s="61"/>
      <c r="I194" s="61"/>
      <c r="J194" s="59"/>
    </row>
    <row r="195" spans="3:10" s="52" customFormat="1">
      <c r="C195" s="68"/>
      <c r="D195" s="58"/>
      <c r="E195" s="58"/>
      <c r="F195" s="59"/>
      <c r="G195" s="59"/>
      <c r="H195" s="61"/>
      <c r="I195" s="61"/>
      <c r="J195" s="59"/>
    </row>
    <row r="196" spans="3:10" s="52" customFormat="1">
      <c r="C196" s="68"/>
      <c r="D196" s="58"/>
      <c r="E196" s="58"/>
      <c r="F196" s="59"/>
      <c r="G196" s="59"/>
      <c r="H196" s="61"/>
      <c r="I196" s="61"/>
      <c r="J196" s="59"/>
    </row>
    <row r="197" spans="3:10" s="52" customFormat="1">
      <c r="C197" s="68"/>
      <c r="D197" s="58"/>
      <c r="E197" s="58"/>
      <c r="F197" s="59"/>
      <c r="G197" s="59"/>
      <c r="H197" s="61"/>
      <c r="I197" s="61"/>
      <c r="J197" s="59"/>
    </row>
    <row r="198" spans="3:10" s="52" customFormat="1">
      <c r="C198" s="68"/>
      <c r="D198" s="58"/>
      <c r="E198" s="58"/>
      <c r="F198" s="59"/>
      <c r="G198" s="59"/>
      <c r="H198" s="61"/>
      <c r="I198" s="61"/>
      <c r="J198" s="59"/>
    </row>
    <row r="199" spans="3:10" s="52" customFormat="1">
      <c r="C199" s="68"/>
      <c r="D199" s="58"/>
      <c r="E199" s="58"/>
      <c r="F199" s="59"/>
      <c r="G199" s="59"/>
      <c r="H199" s="61"/>
      <c r="I199" s="61"/>
      <c r="J199" s="59"/>
    </row>
    <row r="200" spans="3:10" s="52" customFormat="1">
      <c r="C200" s="68"/>
      <c r="D200" s="58"/>
      <c r="E200" s="58"/>
      <c r="F200" s="59"/>
      <c r="G200" s="59"/>
      <c r="H200" s="61"/>
      <c r="I200" s="61"/>
      <c r="J200" s="59"/>
    </row>
    <row r="201" spans="3:10" s="52" customFormat="1">
      <c r="C201" s="68"/>
      <c r="D201" s="58"/>
      <c r="E201" s="58"/>
      <c r="F201" s="59"/>
      <c r="G201" s="59"/>
      <c r="H201" s="61"/>
      <c r="I201" s="61"/>
      <c r="J201" s="59"/>
    </row>
    <row r="202" spans="3:10" s="52" customFormat="1">
      <c r="C202" s="68"/>
      <c r="D202" s="58"/>
      <c r="E202" s="58"/>
      <c r="F202" s="59"/>
      <c r="G202" s="59"/>
      <c r="H202" s="61"/>
      <c r="I202" s="61"/>
      <c r="J202" s="59"/>
    </row>
    <row r="203" spans="3:10" s="52" customFormat="1">
      <c r="C203" s="68"/>
      <c r="D203" s="58"/>
      <c r="E203" s="58"/>
      <c r="F203" s="59"/>
      <c r="G203" s="59"/>
      <c r="H203" s="61"/>
      <c r="I203" s="61"/>
      <c r="J203" s="59"/>
    </row>
    <row r="204" spans="3:10" s="52" customFormat="1">
      <c r="C204" s="68"/>
      <c r="D204" s="58"/>
      <c r="E204" s="58"/>
      <c r="F204" s="59"/>
      <c r="G204" s="59"/>
      <c r="H204" s="61"/>
      <c r="I204" s="61"/>
      <c r="J204" s="59"/>
    </row>
    <row r="205" spans="3:10" s="52" customFormat="1">
      <c r="C205" s="68"/>
      <c r="D205" s="58"/>
      <c r="E205" s="58"/>
      <c r="F205" s="59"/>
      <c r="G205" s="59"/>
      <c r="H205" s="61"/>
      <c r="I205" s="61"/>
      <c r="J205" s="59"/>
    </row>
    <row r="206" spans="3:10" s="52" customFormat="1">
      <c r="C206" s="68"/>
      <c r="D206" s="58"/>
      <c r="E206" s="58"/>
      <c r="F206" s="59"/>
      <c r="G206" s="59"/>
      <c r="H206" s="61"/>
      <c r="I206" s="61"/>
      <c r="J206" s="59"/>
    </row>
    <row r="207" spans="3:10" s="52" customFormat="1">
      <c r="C207" s="68"/>
      <c r="D207" s="58"/>
      <c r="E207" s="58"/>
      <c r="F207" s="59"/>
      <c r="G207" s="59"/>
      <c r="H207" s="61"/>
      <c r="I207" s="61"/>
      <c r="J207" s="59"/>
    </row>
    <row r="208" spans="3:10" s="52" customFormat="1">
      <c r="C208" s="68"/>
      <c r="D208" s="58"/>
      <c r="E208" s="58"/>
      <c r="F208" s="59"/>
      <c r="G208" s="59"/>
      <c r="H208" s="61"/>
      <c r="I208" s="61"/>
      <c r="J208" s="59"/>
    </row>
    <row r="209" spans="3:10" s="52" customFormat="1">
      <c r="C209" s="68"/>
      <c r="D209" s="58"/>
      <c r="E209" s="58"/>
      <c r="F209" s="59"/>
      <c r="G209" s="59"/>
      <c r="H209" s="61"/>
      <c r="I209" s="61"/>
      <c r="J209" s="59"/>
    </row>
    <row r="210" spans="3:10" s="52" customFormat="1">
      <c r="C210" s="68"/>
      <c r="D210" s="58"/>
      <c r="E210" s="58"/>
      <c r="F210" s="59"/>
      <c r="G210" s="59"/>
      <c r="H210" s="61"/>
      <c r="I210" s="61"/>
      <c r="J210" s="59"/>
    </row>
    <row r="211" spans="3:10" s="52" customFormat="1">
      <c r="C211" s="68"/>
      <c r="D211" s="58"/>
      <c r="E211" s="58"/>
      <c r="F211" s="59"/>
      <c r="G211" s="59"/>
      <c r="H211" s="61"/>
      <c r="I211" s="61"/>
      <c r="J211" s="59"/>
    </row>
    <row r="212" spans="3:10" s="52" customFormat="1">
      <c r="C212" s="68"/>
      <c r="D212" s="58"/>
      <c r="E212" s="58"/>
      <c r="F212" s="59"/>
      <c r="G212" s="59"/>
      <c r="H212" s="61"/>
      <c r="I212" s="61"/>
      <c r="J212" s="59"/>
    </row>
    <row r="213" spans="3:10" s="52" customFormat="1">
      <c r="C213" s="68"/>
      <c r="D213" s="58"/>
      <c r="E213" s="58"/>
      <c r="F213" s="59"/>
      <c r="G213" s="59"/>
      <c r="H213" s="61"/>
      <c r="I213" s="61"/>
      <c r="J213" s="59"/>
    </row>
    <row r="214" spans="3:10" s="52" customFormat="1">
      <c r="C214" s="68"/>
      <c r="D214" s="58"/>
      <c r="E214" s="58"/>
      <c r="F214" s="59"/>
      <c r="G214" s="59"/>
      <c r="H214" s="61"/>
      <c r="I214" s="61"/>
      <c r="J214" s="59"/>
    </row>
    <row r="215" spans="3:10" s="52" customFormat="1">
      <c r="C215" s="68"/>
      <c r="D215" s="58"/>
      <c r="E215" s="58"/>
      <c r="F215" s="59"/>
      <c r="G215" s="59"/>
      <c r="H215" s="61"/>
      <c r="I215" s="61"/>
      <c r="J215" s="59"/>
    </row>
    <row r="216" spans="3:10" s="52" customFormat="1">
      <c r="C216" s="68"/>
      <c r="D216" s="58"/>
      <c r="E216" s="58"/>
      <c r="F216" s="59"/>
      <c r="G216" s="59"/>
      <c r="H216" s="61"/>
      <c r="I216" s="61"/>
      <c r="J216" s="59"/>
    </row>
    <row r="217" spans="3:10" s="52" customFormat="1">
      <c r="C217" s="68"/>
      <c r="D217" s="58"/>
      <c r="E217" s="58"/>
      <c r="F217" s="59"/>
      <c r="G217" s="59"/>
      <c r="H217" s="61"/>
      <c r="I217" s="61"/>
      <c r="J217" s="59"/>
    </row>
    <row r="218" spans="3:10" s="52" customFormat="1">
      <c r="C218" s="68"/>
      <c r="D218" s="58"/>
      <c r="E218" s="58"/>
      <c r="F218" s="59"/>
      <c r="G218" s="59"/>
      <c r="H218" s="61"/>
      <c r="I218" s="61"/>
      <c r="J218" s="59"/>
    </row>
    <row r="219" spans="3:10" s="52" customFormat="1">
      <c r="C219" s="68"/>
      <c r="D219" s="58"/>
      <c r="E219" s="58"/>
      <c r="F219" s="59"/>
      <c r="G219" s="59"/>
      <c r="H219" s="61"/>
      <c r="I219" s="61"/>
      <c r="J219" s="59"/>
    </row>
    <row r="220" spans="3:10" s="52" customFormat="1">
      <c r="C220" s="68"/>
      <c r="D220" s="58"/>
      <c r="E220" s="58"/>
      <c r="F220" s="59"/>
      <c r="G220" s="59"/>
      <c r="H220" s="61"/>
      <c r="I220" s="61"/>
      <c r="J220" s="59"/>
    </row>
    <row r="221" spans="3:10" s="52" customFormat="1">
      <c r="C221" s="68"/>
      <c r="D221" s="58"/>
      <c r="E221" s="58"/>
      <c r="F221" s="59"/>
      <c r="G221" s="59"/>
      <c r="H221" s="61"/>
      <c r="I221" s="61"/>
      <c r="J221" s="59"/>
    </row>
    <row r="222" spans="3:10" s="52" customFormat="1">
      <c r="C222" s="68"/>
      <c r="D222" s="58"/>
      <c r="E222" s="58"/>
      <c r="F222" s="59"/>
      <c r="G222" s="59"/>
      <c r="H222" s="61"/>
      <c r="I222" s="61"/>
      <c r="J222" s="59"/>
    </row>
    <row r="223" spans="3:10" s="52" customFormat="1">
      <c r="C223" s="68"/>
      <c r="D223" s="58"/>
      <c r="E223" s="58"/>
      <c r="F223" s="59"/>
      <c r="G223" s="59"/>
      <c r="H223" s="61"/>
      <c r="I223" s="61"/>
      <c r="J223" s="59"/>
    </row>
    <row r="224" spans="3:10" s="52" customFormat="1">
      <c r="C224" s="68"/>
      <c r="D224" s="58"/>
      <c r="E224" s="58"/>
      <c r="F224" s="59"/>
      <c r="G224" s="59"/>
      <c r="H224" s="61"/>
      <c r="I224" s="61"/>
      <c r="J224" s="59"/>
    </row>
    <row r="225" spans="3:10" s="52" customFormat="1">
      <c r="C225" s="68"/>
      <c r="D225" s="58"/>
      <c r="E225" s="58"/>
      <c r="F225" s="59"/>
      <c r="G225" s="59"/>
      <c r="H225" s="61"/>
      <c r="I225" s="61"/>
      <c r="J225" s="59"/>
    </row>
    <row r="226" spans="3:10" s="52" customFormat="1">
      <c r="C226" s="68"/>
      <c r="D226" s="58"/>
      <c r="E226" s="58"/>
      <c r="F226" s="59"/>
      <c r="G226" s="59"/>
      <c r="H226" s="61"/>
      <c r="I226" s="61"/>
      <c r="J226" s="59"/>
    </row>
    <row r="227" spans="3:10" s="52" customFormat="1">
      <c r="C227" s="68"/>
      <c r="D227" s="58"/>
      <c r="E227" s="58"/>
      <c r="F227" s="59"/>
      <c r="G227" s="59"/>
      <c r="H227" s="61"/>
      <c r="I227" s="61"/>
      <c r="J227" s="59"/>
    </row>
    <row r="228" spans="3:10" s="52" customFormat="1">
      <c r="C228" s="68"/>
      <c r="D228" s="58"/>
      <c r="E228" s="58"/>
      <c r="F228" s="59"/>
      <c r="G228" s="59"/>
      <c r="H228" s="61"/>
      <c r="I228" s="61"/>
      <c r="J228" s="59"/>
    </row>
    <row r="229" spans="3:10" s="52" customFormat="1">
      <c r="C229" s="68"/>
      <c r="D229" s="58"/>
      <c r="E229" s="58"/>
      <c r="F229" s="59"/>
      <c r="G229" s="59"/>
      <c r="H229" s="61"/>
      <c r="I229" s="61"/>
      <c r="J229" s="59"/>
    </row>
    <row r="230" spans="3:10" s="52" customFormat="1">
      <c r="C230" s="68"/>
      <c r="D230" s="58"/>
      <c r="E230" s="58"/>
      <c r="F230" s="59"/>
      <c r="G230" s="59"/>
      <c r="H230" s="61"/>
      <c r="I230" s="61"/>
      <c r="J230" s="59"/>
    </row>
    <row r="231" spans="3:10" s="52" customFormat="1">
      <c r="C231" s="68"/>
      <c r="D231" s="58"/>
      <c r="E231" s="58"/>
      <c r="F231" s="59"/>
      <c r="G231" s="59"/>
      <c r="H231" s="61"/>
      <c r="I231" s="61"/>
      <c r="J231" s="59"/>
    </row>
    <row r="232" spans="3:10" s="52" customFormat="1">
      <c r="C232" s="68"/>
      <c r="D232" s="58"/>
      <c r="E232" s="58"/>
      <c r="F232" s="59"/>
      <c r="G232" s="59"/>
      <c r="H232" s="61"/>
      <c r="I232" s="61"/>
      <c r="J232" s="59"/>
    </row>
    <row r="233" spans="3:10" s="52" customFormat="1">
      <c r="C233" s="68"/>
      <c r="D233" s="58"/>
      <c r="E233" s="58"/>
      <c r="F233" s="59"/>
      <c r="G233" s="59"/>
      <c r="H233" s="61"/>
      <c r="I233" s="61"/>
      <c r="J233" s="59"/>
    </row>
    <row r="234" spans="3:10" s="52" customFormat="1">
      <c r="C234" s="68"/>
      <c r="D234" s="58"/>
      <c r="E234" s="58"/>
      <c r="F234" s="59"/>
      <c r="G234" s="59"/>
      <c r="H234" s="61"/>
      <c r="I234" s="61"/>
      <c r="J234" s="59"/>
    </row>
    <row r="235" spans="3:10" s="52" customFormat="1">
      <c r="C235" s="68"/>
      <c r="D235" s="58"/>
      <c r="E235" s="58"/>
      <c r="F235" s="59"/>
      <c r="G235" s="59"/>
      <c r="H235" s="61"/>
      <c r="I235" s="61"/>
      <c r="J235" s="59"/>
    </row>
    <row r="236" spans="3:10" s="52" customFormat="1">
      <c r="C236" s="68"/>
      <c r="D236" s="58"/>
      <c r="E236" s="58"/>
      <c r="F236" s="59"/>
      <c r="G236" s="59"/>
      <c r="H236" s="61"/>
      <c r="I236" s="61"/>
      <c r="J236" s="59"/>
    </row>
    <row r="237" spans="3:10" s="52" customFormat="1">
      <c r="C237" s="68"/>
      <c r="D237" s="58"/>
      <c r="E237" s="58"/>
      <c r="F237" s="59"/>
      <c r="G237" s="59"/>
      <c r="H237" s="61"/>
      <c r="I237" s="61"/>
      <c r="J237" s="59"/>
    </row>
    <row r="238" spans="3:10" s="52" customFormat="1">
      <c r="C238" s="68"/>
      <c r="D238" s="58"/>
      <c r="E238" s="58"/>
      <c r="F238" s="59"/>
      <c r="G238" s="59"/>
      <c r="H238" s="61"/>
      <c r="I238" s="61"/>
      <c r="J238" s="59"/>
    </row>
    <row r="239" spans="3:10" s="52" customFormat="1">
      <c r="C239" s="68"/>
      <c r="D239" s="58"/>
      <c r="E239" s="58"/>
      <c r="F239" s="59"/>
      <c r="G239" s="59"/>
      <c r="H239" s="61"/>
      <c r="I239" s="61"/>
      <c r="J239" s="59"/>
    </row>
    <row r="240" spans="3:10" s="52" customFormat="1">
      <c r="C240" s="68"/>
      <c r="D240" s="58"/>
      <c r="E240" s="58"/>
      <c r="F240" s="59"/>
      <c r="G240" s="59"/>
      <c r="H240" s="61"/>
      <c r="I240" s="61"/>
      <c r="J240" s="59"/>
    </row>
    <row r="241" spans="3:10" s="52" customFormat="1">
      <c r="C241" s="68"/>
      <c r="D241" s="58"/>
      <c r="E241" s="58"/>
      <c r="F241" s="59"/>
      <c r="G241" s="59"/>
      <c r="H241" s="61"/>
      <c r="I241" s="61"/>
      <c r="J241" s="59"/>
    </row>
    <row r="242" spans="3:10" s="52" customFormat="1">
      <c r="C242" s="68"/>
      <c r="D242" s="58"/>
      <c r="E242" s="58"/>
      <c r="F242" s="59"/>
      <c r="G242" s="59"/>
      <c r="H242" s="61"/>
      <c r="I242" s="61"/>
      <c r="J242" s="59"/>
    </row>
    <row r="243" spans="3:10" s="52" customFormat="1">
      <c r="C243" s="68"/>
      <c r="D243" s="58"/>
      <c r="E243" s="58"/>
      <c r="F243" s="59"/>
      <c r="G243" s="59"/>
      <c r="H243" s="61"/>
      <c r="I243" s="61"/>
      <c r="J243" s="59"/>
    </row>
    <row r="244" spans="3:10" s="52" customFormat="1">
      <c r="C244" s="68"/>
      <c r="D244" s="58"/>
      <c r="E244" s="58"/>
      <c r="F244" s="59"/>
      <c r="G244" s="59"/>
      <c r="H244" s="61"/>
      <c r="I244" s="61"/>
      <c r="J244" s="59"/>
    </row>
    <row r="245" spans="3:10" s="52" customFormat="1">
      <c r="C245" s="68"/>
      <c r="D245" s="58"/>
      <c r="E245" s="58"/>
      <c r="F245" s="59"/>
      <c r="G245" s="59"/>
      <c r="H245" s="61"/>
      <c r="I245" s="61"/>
      <c r="J245" s="59"/>
    </row>
    <row r="246" spans="3:10" s="52" customFormat="1">
      <c r="C246" s="68"/>
      <c r="D246" s="58"/>
      <c r="E246" s="58"/>
      <c r="F246" s="59"/>
      <c r="G246" s="59"/>
      <c r="H246" s="61"/>
      <c r="I246" s="61"/>
      <c r="J246" s="59"/>
    </row>
    <row r="247" spans="3:10" s="52" customFormat="1">
      <c r="C247" s="68"/>
      <c r="D247" s="58"/>
      <c r="E247" s="58"/>
      <c r="F247" s="59"/>
      <c r="G247" s="59"/>
      <c r="H247" s="61"/>
      <c r="I247" s="61"/>
      <c r="J247" s="59"/>
    </row>
    <row r="248" spans="3:10" s="52" customFormat="1">
      <c r="C248" s="68"/>
      <c r="D248" s="58"/>
      <c r="E248" s="58"/>
      <c r="F248" s="59"/>
      <c r="G248" s="59"/>
      <c r="H248" s="61"/>
      <c r="I248" s="61"/>
      <c r="J248" s="59"/>
    </row>
    <row r="249" spans="3:10" s="52" customFormat="1">
      <c r="C249" s="68"/>
      <c r="D249" s="58"/>
      <c r="E249" s="58"/>
      <c r="F249" s="59"/>
      <c r="G249" s="59"/>
      <c r="H249" s="61"/>
      <c r="I249" s="61"/>
      <c r="J249" s="59"/>
    </row>
    <row r="250" spans="3:10" s="52" customFormat="1">
      <c r="C250" s="68"/>
      <c r="D250" s="58"/>
      <c r="E250" s="58"/>
      <c r="F250" s="59"/>
      <c r="G250" s="59"/>
      <c r="H250" s="61"/>
      <c r="I250" s="61"/>
      <c r="J250" s="59"/>
    </row>
    <row r="251" spans="3:10" s="52" customFormat="1">
      <c r="C251" s="68"/>
      <c r="D251" s="58"/>
      <c r="E251" s="58"/>
      <c r="F251" s="59"/>
      <c r="G251" s="59"/>
      <c r="H251" s="61"/>
      <c r="I251" s="61"/>
      <c r="J251" s="59"/>
    </row>
    <row r="252" spans="3:10" s="52" customFormat="1">
      <c r="C252" s="68"/>
      <c r="D252" s="58"/>
      <c r="E252" s="58"/>
      <c r="F252" s="59"/>
      <c r="G252" s="59"/>
      <c r="H252" s="61"/>
      <c r="I252" s="61"/>
      <c r="J252" s="59"/>
    </row>
    <row r="253" spans="3:10" s="52" customFormat="1">
      <c r="C253" s="68"/>
      <c r="D253" s="58"/>
      <c r="E253" s="58"/>
      <c r="F253" s="59"/>
      <c r="G253" s="59"/>
      <c r="H253" s="61"/>
      <c r="I253" s="61"/>
      <c r="J253" s="59"/>
    </row>
    <row r="254" spans="3:10" s="52" customFormat="1">
      <c r="C254" s="68"/>
      <c r="D254" s="58"/>
      <c r="E254" s="58"/>
      <c r="F254" s="59"/>
      <c r="G254" s="59"/>
      <c r="H254" s="61"/>
      <c r="I254" s="61"/>
      <c r="J254" s="59"/>
    </row>
    <row r="255" spans="3:10" s="52" customFormat="1">
      <c r="C255" s="68"/>
      <c r="D255" s="58"/>
      <c r="E255" s="58"/>
      <c r="F255" s="59"/>
      <c r="G255" s="59"/>
      <c r="H255" s="61"/>
      <c r="I255" s="61"/>
      <c r="J255" s="59"/>
    </row>
    <row r="256" spans="3:10" s="52" customFormat="1">
      <c r="C256" s="68"/>
      <c r="D256" s="58"/>
      <c r="E256" s="58"/>
      <c r="F256" s="59"/>
      <c r="G256" s="59"/>
      <c r="H256" s="61"/>
      <c r="I256" s="61"/>
      <c r="J256" s="59"/>
    </row>
    <row r="257" spans="2:10" s="52" customFormat="1">
      <c r="C257" s="68"/>
      <c r="D257" s="58"/>
      <c r="E257" s="58"/>
      <c r="F257" s="59"/>
      <c r="G257" s="59"/>
      <c r="H257" s="61"/>
      <c r="I257" s="61"/>
      <c r="J257" s="59"/>
    </row>
    <row r="258" spans="2:10" s="52" customFormat="1">
      <c r="C258" s="68"/>
      <c r="D258" s="58"/>
      <c r="E258" s="58"/>
      <c r="F258" s="59"/>
      <c r="G258" s="59"/>
      <c r="H258" s="61"/>
      <c r="I258" s="61"/>
      <c r="J258" s="59"/>
    </row>
    <row r="259" spans="2:10" s="52" customFormat="1">
      <c r="C259" s="68"/>
      <c r="D259" s="58"/>
      <c r="E259" s="58"/>
      <c r="F259" s="59"/>
      <c r="G259" s="59"/>
      <c r="H259" s="61"/>
      <c r="I259" s="61"/>
      <c r="J259" s="59"/>
    </row>
    <row r="260" spans="2:10" s="52" customFormat="1">
      <c r="C260" s="68"/>
      <c r="D260" s="58"/>
      <c r="E260" s="58"/>
      <c r="F260" s="59"/>
      <c r="G260" s="59"/>
      <c r="H260" s="61"/>
      <c r="I260" s="61"/>
      <c r="J260" s="59"/>
    </row>
    <row r="261" spans="2:10" s="52" customFormat="1">
      <c r="C261" s="68"/>
      <c r="D261" s="58"/>
      <c r="E261" s="58"/>
      <c r="F261" s="59"/>
      <c r="G261" s="59"/>
      <c r="H261" s="61"/>
      <c r="I261" s="61"/>
      <c r="J261" s="59"/>
    </row>
    <row r="262" spans="2:10">
      <c r="C262" s="68"/>
      <c r="F262" s="18"/>
      <c r="G262" s="59"/>
      <c r="J262" s="18"/>
    </row>
    <row r="263" spans="2:10">
      <c r="C263" s="68"/>
      <c r="F263" s="18"/>
      <c r="G263" s="59"/>
      <c r="J263" s="18"/>
    </row>
    <row r="264" spans="2:10" s="4" customFormat="1">
      <c r="B264" s="2"/>
      <c r="C264" s="68"/>
      <c r="D264" s="1"/>
      <c r="E264" s="1"/>
      <c r="F264" s="18"/>
      <c r="G264" s="59"/>
      <c r="H264" s="3"/>
      <c r="I264" s="3"/>
      <c r="J264" s="18"/>
    </row>
    <row r="265" spans="2:10" s="4" customFormat="1">
      <c r="B265" s="2"/>
      <c r="C265" s="68"/>
      <c r="D265" s="1"/>
      <c r="E265" s="1"/>
      <c r="F265" s="18"/>
      <c r="G265" s="59"/>
      <c r="H265" s="3"/>
      <c r="I265" s="3"/>
      <c r="J265" s="18"/>
    </row>
    <row r="266" spans="2:10" s="4" customFormat="1">
      <c r="B266" s="2"/>
      <c r="C266" s="68"/>
      <c r="D266" s="1"/>
      <c r="E266" s="1"/>
      <c r="F266" s="18"/>
      <c r="G266" s="59"/>
      <c r="H266" s="3"/>
      <c r="I266" s="3"/>
      <c r="J266" s="18"/>
    </row>
    <row r="267" spans="2:10" s="4" customFormat="1">
      <c r="B267" s="2"/>
      <c r="C267" s="68"/>
      <c r="D267" s="1"/>
      <c r="E267" s="1"/>
      <c r="F267" s="18"/>
      <c r="G267" s="59"/>
      <c r="H267" s="3"/>
      <c r="I267" s="3"/>
      <c r="J267" s="18"/>
    </row>
    <row r="268" spans="2:10" s="4" customFormat="1">
      <c r="B268" s="2"/>
      <c r="C268" s="68"/>
      <c r="D268" s="1"/>
      <c r="E268" s="1"/>
      <c r="F268" s="18"/>
      <c r="G268" s="59"/>
      <c r="H268" s="3"/>
      <c r="I268" s="3"/>
      <c r="J268" s="18"/>
    </row>
    <row r="269" spans="2:10" s="4" customFormat="1">
      <c r="B269" s="2"/>
      <c r="C269" s="68"/>
      <c r="D269" s="1"/>
      <c r="E269" s="1"/>
      <c r="F269" s="18"/>
      <c r="G269" s="59"/>
      <c r="H269" s="3"/>
      <c r="I269" s="3"/>
      <c r="J269" s="18"/>
    </row>
    <row r="270" spans="2:10" s="4" customFormat="1">
      <c r="B270" s="2"/>
      <c r="C270" s="68"/>
      <c r="D270" s="1"/>
      <c r="E270" s="1"/>
      <c r="F270" s="18"/>
      <c r="G270" s="59"/>
      <c r="H270" s="3"/>
      <c r="I270" s="3"/>
      <c r="J270" s="18"/>
    </row>
    <row r="271" spans="2:10" s="4" customFormat="1">
      <c r="B271" s="2"/>
      <c r="C271" s="68"/>
      <c r="D271" s="1"/>
      <c r="E271" s="1"/>
      <c r="F271" s="18"/>
      <c r="G271" s="59"/>
      <c r="H271" s="3"/>
      <c r="I271" s="3"/>
      <c r="J271" s="18"/>
    </row>
    <row r="272" spans="2:10" s="4" customFormat="1">
      <c r="B272" s="2"/>
      <c r="C272" s="68"/>
      <c r="D272" s="1"/>
      <c r="E272" s="1"/>
      <c r="F272" s="18"/>
      <c r="G272" s="59"/>
      <c r="H272" s="3"/>
      <c r="I272" s="3"/>
      <c r="J272" s="18"/>
    </row>
    <row r="273" spans="2:10" s="4" customFormat="1">
      <c r="B273" s="2"/>
      <c r="C273" s="68"/>
      <c r="D273" s="1"/>
      <c r="E273" s="1"/>
      <c r="F273" s="18"/>
      <c r="G273" s="59"/>
      <c r="H273" s="3"/>
      <c r="I273" s="3"/>
      <c r="J273" s="18"/>
    </row>
    <row r="274" spans="2:10" s="4" customFormat="1">
      <c r="B274" s="2"/>
      <c r="C274" s="68"/>
      <c r="D274" s="1"/>
      <c r="E274" s="1"/>
      <c r="F274" s="18"/>
      <c r="G274" s="59"/>
      <c r="H274" s="3"/>
      <c r="I274" s="3"/>
      <c r="J274" s="18"/>
    </row>
    <row r="275" spans="2:10" s="4" customFormat="1">
      <c r="B275" s="2"/>
      <c r="C275" s="68"/>
      <c r="D275" s="1"/>
      <c r="E275" s="1"/>
      <c r="F275" s="18"/>
      <c r="G275" s="59"/>
      <c r="H275" s="3"/>
      <c r="I275" s="3"/>
      <c r="J275" s="18"/>
    </row>
    <row r="276" spans="2:10" s="4" customFormat="1">
      <c r="B276" s="2"/>
      <c r="C276" s="68"/>
      <c r="D276" s="1"/>
      <c r="E276" s="1"/>
      <c r="F276" s="18"/>
      <c r="G276" s="59"/>
      <c r="H276" s="3"/>
      <c r="I276" s="3"/>
      <c r="J276" s="18"/>
    </row>
    <row r="277" spans="2:10" s="4" customFormat="1">
      <c r="B277" s="2"/>
      <c r="C277" s="68"/>
      <c r="D277" s="1"/>
      <c r="E277" s="1"/>
      <c r="F277" s="18"/>
      <c r="G277" s="59"/>
      <c r="H277" s="3"/>
      <c r="I277" s="3"/>
      <c r="J277" s="18"/>
    </row>
    <row r="278" spans="2:10" s="4" customFormat="1">
      <c r="B278" s="2"/>
      <c r="C278" s="68"/>
      <c r="D278" s="1"/>
      <c r="E278" s="1"/>
      <c r="F278" s="18"/>
      <c r="G278" s="59"/>
      <c r="H278" s="3"/>
      <c r="I278" s="3"/>
      <c r="J278" s="18"/>
    </row>
    <row r="279" spans="2:10" s="4" customFormat="1">
      <c r="B279" s="2"/>
      <c r="C279" s="68"/>
      <c r="D279" s="1"/>
      <c r="E279" s="1"/>
      <c r="F279" s="18"/>
      <c r="G279" s="59"/>
      <c r="H279" s="3"/>
      <c r="I279" s="3"/>
      <c r="J279" s="18"/>
    </row>
    <row r="280" spans="2:10" s="4" customFormat="1">
      <c r="B280" s="2"/>
      <c r="C280" s="68"/>
      <c r="D280" s="1"/>
      <c r="E280" s="1"/>
      <c r="F280" s="18"/>
      <c r="G280" s="59"/>
      <c r="H280" s="3"/>
      <c r="I280" s="3"/>
      <c r="J280" s="18"/>
    </row>
    <row r="281" spans="2:10" s="4" customFormat="1">
      <c r="B281" s="2"/>
      <c r="C281" s="68"/>
      <c r="D281" s="1"/>
      <c r="E281" s="1"/>
      <c r="F281" s="18"/>
      <c r="G281" s="59"/>
      <c r="H281" s="3"/>
      <c r="I281" s="3"/>
      <c r="J281" s="18"/>
    </row>
    <row r="282" spans="2:10" s="4" customFormat="1">
      <c r="B282" s="2"/>
      <c r="C282" s="68"/>
      <c r="D282" s="1"/>
      <c r="E282" s="1"/>
      <c r="F282" s="18"/>
      <c r="G282" s="59"/>
      <c r="H282" s="3"/>
      <c r="I282" s="3"/>
      <c r="J282" s="18"/>
    </row>
    <row r="283" spans="2:10" s="4" customFormat="1">
      <c r="B283" s="2"/>
      <c r="C283" s="68"/>
      <c r="D283" s="1"/>
      <c r="E283" s="1"/>
      <c r="F283" s="18"/>
      <c r="G283" s="59"/>
      <c r="H283" s="3"/>
      <c r="I283" s="3"/>
      <c r="J283" s="18"/>
    </row>
    <row r="284" spans="2:10" s="4" customFormat="1">
      <c r="B284" s="2"/>
      <c r="C284" s="68"/>
      <c r="D284" s="1"/>
      <c r="E284" s="1"/>
      <c r="F284" s="18"/>
      <c r="G284" s="59"/>
      <c r="H284" s="3"/>
      <c r="I284" s="3"/>
      <c r="J284" s="18"/>
    </row>
    <row r="285" spans="2:10" s="4" customFormat="1">
      <c r="B285" s="2"/>
      <c r="C285" s="68"/>
      <c r="D285" s="1"/>
      <c r="E285" s="1"/>
      <c r="F285" s="18"/>
      <c r="G285" s="59"/>
      <c r="H285" s="3"/>
      <c r="I285" s="3"/>
      <c r="J285" s="18"/>
    </row>
    <row r="286" spans="2:10" s="4" customFormat="1">
      <c r="B286" s="2"/>
      <c r="C286" s="68"/>
      <c r="D286" s="1"/>
      <c r="E286" s="1"/>
      <c r="F286" s="18"/>
      <c r="G286" s="59"/>
      <c r="H286" s="3"/>
      <c r="I286" s="3"/>
      <c r="J286" s="18"/>
    </row>
    <row r="287" spans="2:10" s="4" customFormat="1">
      <c r="B287" s="2"/>
      <c r="C287" s="68"/>
      <c r="D287" s="1"/>
      <c r="E287" s="1"/>
      <c r="F287" s="18"/>
      <c r="G287" s="59"/>
      <c r="H287" s="3"/>
      <c r="I287" s="3"/>
      <c r="J287" s="18"/>
    </row>
    <row r="288" spans="2:10" s="4" customFormat="1">
      <c r="B288" s="2"/>
      <c r="C288" s="68"/>
      <c r="D288" s="1"/>
      <c r="E288" s="1"/>
      <c r="F288" s="18"/>
      <c r="G288" s="59"/>
      <c r="H288" s="3"/>
      <c r="I288" s="3"/>
      <c r="J288" s="18"/>
    </row>
    <row r="289" spans="2:10" s="4" customFormat="1">
      <c r="B289" s="2"/>
      <c r="C289" s="68"/>
      <c r="D289" s="1"/>
      <c r="E289" s="1"/>
      <c r="F289" s="18"/>
      <c r="G289" s="59"/>
      <c r="H289" s="3"/>
      <c r="I289" s="3"/>
      <c r="J289" s="18"/>
    </row>
    <row r="290" spans="2:10" s="4" customFormat="1">
      <c r="B290" s="2"/>
      <c r="C290" s="68"/>
      <c r="D290" s="1"/>
      <c r="E290" s="1"/>
      <c r="F290" s="18"/>
      <c r="G290" s="59"/>
      <c r="H290" s="3"/>
      <c r="I290" s="3"/>
      <c r="J290" s="18"/>
    </row>
    <row r="291" spans="2:10" s="4" customFormat="1">
      <c r="B291" s="2"/>
      <c r="C291" s="68"/>
      <c r="D291" s="1"/>
      <c r="E291" s="1"/>
      <c r="F291" s="18"/>
      <c r="G291" s="59"/>
      <c r="H291" s="3"/>
      <c r="I291" s="3"/>
      <c r="J291" s="18"/>
    </row>
    <row r="292" spans="2:10" s="4" customFormat="1">
      <c r="B292" s="2"/>
      <c r="C292" s="68"/>
      <c r="D292" s="1"/>
      <c r="E292" s="1"/>
      <c r="F292" s="18"/>
      <c r="G292" s="59"/>
      <c r="H292" s="3"/>
      <c r="I292" s="3"/>
      <c r="J292" s="18"/>
    </row>
    <row r="293" spans="2:10" s="4" customFormat="1">
      <c r="B293" s="2"/>
      <c r="C293" s="68"/>
      <c r="D293" s="1"/>
      <c r="E293" s="1"/>
      <c r="F293" s="18"/>
      <c r="G293" s="59"/>
      <c r="H293" s="3"/>
      <c r="I293" s="3"/>
      <c r="J293" s="18"/>
    </row>
    <row r="294" spans="2:10" s="4" customFormat="1">
      <c r="B294" s="2"/>
      <c r="C294" s="68"/>
      <c r="D294" s="1"/>
      <c r="E294" s="1"/>
      <c r="F294" s="18"/>
      <c r="G294" s="59"/>
      <c r="H294" s="3"/>
      <c r="I294" s="3"/>
      <c r="J294" s="18"/>
    </row>
    <row r="295" spans="2:10" s="4" customFormat="1">
      <c r="B295" s="2"/>
      <c r="C295" s="68"/>
      <c r="D295" s="1"/>
      <c r="E295" s="1"/>
      <c r="F295" s="18"/>
      <c r="G295" s="59"/>
      <c r="H295" s="3"/>
      <c r="I295" s="3"/>
      <c r="J295" s="18"/>
    </row>
    <row r="296" spans="2:10" s="4" customFormat="1">
      <c r="B296" s="2"/>
      <c r="C296" s="68"/>
      <c r="D296" s="1"/>
      <c r="E296" s="1"/>
      <c r="F296" s="18"/>
      <c r="G296" s="59"/>
      <c r="H296" s="3"/>
      <c r="I296" s="3"/>
      <c r="J296" s="18"/>
    </row>
    <row r="297" spans="2:10" s="4" customFormat="1">
      <c r="B297" s="2"/>
      <c r="C297" s="68"/>
      <c r="D297" s="1"/>
      <c r="E297" s="1"/>
      <c r="F297" s="18"/>
      <c r="G297" s="59"/>
      <c r="H297" s="3"/>
      <c r="I297" s="3"/>
      <c r="J297" s="18"/>
    </row>
    <row r="298" spans="2:10" s="4" customFormat="1">
      <c r="B298" s="2"/>
      <c r="C298" s="68"/>
      <c r="D298" s="1"/>
      <c r="E298" s="1"/>
      <c r="F298" s="18"/>
      <c r="G298" s="59"/>
      <c r="H298" s="3"/>
      <c r="I298" s="3"/>
      <c r="J298" s="18"/>
    </row>
    <row r="299" spans="2:10" s="4" customFormat="1">
      <c r="B299" s="2"/>
      <c r="C299" s="68"/>
      <c r="D299" s="1"/>
      <c r="E299" s="1"/>
      <c r="F299" s="18"/>
      <c r="G299" s="59"/>
      <c r="H299" s="3"/>
      <c r="I299" s="3"/>
      <c r="J299" s="18"/>
    </row>
    <row r="300" spans="2:10" s="4" customFormat="1">
      <c r="B300" s="2"/>
      <c r="C300" s="68"/>
      <c r="D300" s="1"/>
      <c r="E300" s="1"/>
      <c r="F300" s="18"/>
      <c r="G300" s="59"/>
      <c r="H300" s="3"/>
      <c r="I300" s="3"/>
      <c r="J300" s="18"/>
    </row>
    <row r="301" spans="2:10" s="4" customFormat="1">
      <c r="B301" s="2"/>
      <c r="C301" s="68"/>
      <c r="D301" s="1"/>
      <c r="E301" s="1"/>
      <c r="F301" s="18"/>
      <c r="G301" s="59"/>
      <c r="H301" s="3"/>
      <c r="I301" s="3"/>
      <c r="J301" s="18"/>
    </row>
    <row r="302" spans="2:10" s="4" customFormat="1">
      <c r="B302" s="2"/>
      <c r="C302" s="68"/>
      <c r="D302" s="1"/>
      <c r="E302" s="1"/>
      <c r="F302" s="18"/>
      <c r="G302" s="59"/>
      <c r="H302" s="3"/>
      <c r="I302" s="3"/>
      <c r="J302" s="18"/>
    </row>
    <row r="303" spans="2:10" s="4" customFormat="1">
      <c r="B303" s="2"/>
      <c r="C303" s="68"/>
      <c r="D303" s="1"/>
      <c r="E303" s="1"/>
      <c r="F303" s="18"/>
      <c r="G303" s="59"/>
      <c r="H303" s="3"/>
      <c r="I303" s="3"/>
      <c r="J303" s="18"/>
    </row>
    <row r="304" spans="2:10" s="4" customFormat="1">
      <c r="B304" s="2"/>
      <c r="C304" s="68"/>
      <c r="D304" s="1"/>
      <c r="E304" s="1"/>
      <c r="F304" s="18"/>
      <c r="G304" s="59"/>
      <c r="H304" s="3"/>
      <c r="I304" s="3"/>
      <c r="J304" s="18"/>
    </row>
    <row r="305" spans="2:10" s="4" customFormat="1">
      <c r="B305" s="2"/>
      <c r="C305" s="68"/>
      <c r="D305" s="1"/>
      <c r="E305" s="1"/>
      <c r="F305" s="18"/>
      <c r="G305" s="59"/>
      <c r="H305" s="3"/>
      <c r="I305" s="3"/>
      <c r="J305" s="18"/>
    </row>
    <row r="306" spans="2:10" s="4" customFormat="1">
      <c r="B306" s="2"/>
      <c r="C306" s="68"/>
      <c r="D306" s="1"/>
      <c r="E306" s="1"/>
      <c r="F306" s="18"/>
      <c r="G306" s="59"/>
      <c r="H306" s="3"/>
      <c r="I306" s="3"/>
      <c r="J306" s="18"/>
    </row>
    <row r="307" spans="2:10" s="4" customFormat="1">
      <c r="B307" s="2"/>
      <c r="C307" s="68"/>
      <c r="D307" s="1"/>
      <c r="E307" s="1"/>
      <c r="F307" s="18"/>
      <c r="G307" s="59"/>
      <c r="H307" s="3"/>
      <c r="I307" s="3"/>
      <c r="J307" s="18"/>
    </row>
    <row r="308" spans="2:10" s="4" customFormat="1">
      <c r="B308" s="2"/>
      <c r="C308" s="68"/>
      <c r="D308" s="1"/>
      <c r="E308" s="1"/>
      <c r="F308" s="18"/>
      <c r="G308" s="59"/>
      <c r="H308" s="3"/>
      <c r="I308" s="3"/>
      <c r="J308" s="18"/>
    </row>
    <row r="309" spans="2:10" s="4" customFormat="1">
      <c r="B309" s="2"/>
      <c r="C309" s="68"/>
      <c r="D309" s="1"/>
      <c r="E309" s="1"/>
      <c r="F309" s="18"/>
      <c r="G309" s="59"/>
      <c r="H309" s="3"/>
      <c r="I309" s="3"/>
      <c r="J309" s="18"/>
    </row>
    <row r="310" spans="2:10" s="4" customFormat="1">
      <c r="B310" s="2"/>
      <c r="C310" s="68"/>
      <c r="D310" s="1"/>
      <c r="E310" s="1"/>
      <c r="F310" s="18"/>
      <c r="G310" s="59"/>
      <c r="H310" s="3"/>
      <c r="I310" s="3"/>
      <c r="J310" s="18"/>
    </row>
    <row r="311" spans="2:10" s="4" customFormat="1">
      <c r="B311" s="2"/>
      <c r="C311" s="68"/>
      <c r="D311" s="1"/>
      <c r="E311" s="1"/>
      <c r="F311" s="18"/>
      <c r="G311" s="59"/>
      <c r="H311" s="3"/>
      <c r="I311" s="3"/>
      <c r="J311" s="18"/>
    </row>
    <row r="312" spans="2:10" s="4" customFormat="1">
      <c r="B312" s="2"/>
      <c r="C312" s="68"/>
      <c r="D312" s="1"/>
      <c r="E312" s="1"/>
      <c r="F312" s="18"/>
      <c r="G312" s="59"/>
      <c r="H312" s="3"/>
      <c r="I312" s="3"/>
      <c r="J312" s="18"/>
    </row>
    <row r="313" spans="2:10" s="4" customFormat="1">
      <c r="B313" s="2"/>
      <c r="C313" s="68"/>
      <c r="D313" s="1"/>
      <c r="E313" s="1"/>
      <c r="F313" s="18"/>
      <c r="G313" s="59"/>
      <c r="H313" s="3"/>
      <c r="I313" s="3"/>
      <c r="J313" s="18"/>
    </row>
    <row r="314" spans="2:10" s="4" customFormat="1">
      <c r="B314" s="2"/>
      <c r="C314" s="68"/>
      <c r="D314" s="1"/>
      <c r="E314" s="1"/>
      <c r="F314" s="18"/>
      <c r="G314" s="59"/>
      <c r="H314" s="3"/>
      <c r="I314" s="3"/>
      <c r="J314" s="18"/>
    </row>
    <row r="315" spans="2:10" s="4" customFormat="1">
      <c r="B315" s="2"/>
      <c r="C315" s="68"/>
      <c r="D315" s="1"/>
      <c r="E315" s="1"/>
      <c r="F315" s="18"/>
      <c r="G315" s="59"/>
      <c r="H315" s="3"/>
      <c r="I315" s="3"/>
      <c r="J315" s="18"/>
    </row>
    <row r="316" spans="2:10" s="4" customFormat="1">
      <c r="B316" s="2"/>
      <c r="C316" s="68"/>
      <c r="D316" s="1"/>
      <c r="E316" s="1"/>
      <c r="F316" s="18"/>
      <c r="G316" s="59"/>
      <c r="H316" s="3"/>
      <c r="I316" s="3"/>
      <c r="J316" s="18"/>
    </row>
    <row r="317" spans="2:10" s="4" customFormat="1">
      <c r="B317" s="2"/>
      <c r="C317" s="68"/>
      <c r="D317" s="1"/>
      <c r="E317" s="1"/>
      <c r="F317" s="18"/>
      <c r="G317" s="59"/>
      <c r="H317" s="3"/>
      <c r="I317" s="3"/>
      <c r="J317" s="18"/>
    </row>
    <row r="318" spans="2:10" s="4" customFormat="1">
      <c r="B318" s="2"/>
      <c r="C318" s="68"/>
      <c r="D318" s="1"/>
      <c r="E318" s="1"/>
      <c r="F318" s="18"/>
      <c r="G318" s="59"/>
      <c r="H318" s="3"/>
      <c r="I318" s="3"/>
      <c r="J318" s="18"/>
    </row>
    <row r="319" spans="2:10" s="4" customFormat="1">
      <c r="B319" s="2"/>
      <c r="C319" s="68"/>
      <c r="D319" s="1"/>
      <c r="E319" s="1"/>
      <c r="F319" s="18"/>
      <c r="G319" s="59"/>
      <c r="H319" s="3"/>
      <c r="I319" s="3"/>
      <c r="J319" s="18"/>
    </row>
    <row r="320" spans="2:10" s="4" customFormat="1">
      <c r="B320" s="2"/>
      <c r="C320" s="68"/>
      <c r="D320" s="1"/>
      <c r="E320" s="1"/>
      <c r="F320" s="18"/>
      <c r="G320" s="59"/>
      <c r="H320" s="3"/>
      <c r="I320" s="3"/>
      <c r="J320" s="18"/>
    </row>
    <row r="321" spans="2:10" s="4" customFormat="1">
      <c r="B321" s="2"/>
      <c r="C321" s="68"/>
      <c r="D321" s="1"/>
      <c r="E321" s="1"/>
      <c r="F321" s="18"/>
      <c r="G321" s="18"/>
      <c r="H321" s="3"/>
      <c r="I321" s="3"/>
      <c r="J321" s="18"/>
    </row>
    <row r="322" spans="2:10" s="4" customFormat="1">
      <c r="B322" s="2"/>
      <c r="C322" s="68"/>
      <c r="D322" s="1"/>
      <c r="E322" s="1"/>
      <c r="F322" s="18"/>
      <c r="G322" s="18"/>
      <c r="H322" s="3"/>
      <c r="I322" s="3"/>
      <c r="J322" s="18"/>
    </row>
    <row r="323" spans="2:10" s="4" customFormat="1">
      <c r="B323" s="2"/>
      <c r="C323" s="68"/>
      <c r="D323" s="1"/>
      <c r="E323" s="1"/>
      <c r="F323" s="18"/>
      <c r="G323" s="18"/>
      <c r="H323" s="3"/>
      <c r="I323" s="3"/>
      <c r="J323" s="18"/>
    </row>
    <row r="324" spans="2:10" s="4" customFormat="1">
      <c r="B324" s="2"/>
      <c r="C324" s="68"/>
      <c r="D324" s="1"/>
      <c r="E324" s="1"/>
      <c r="F324" s="18"/>
      <c r="G324" s="18"/>
      <c r="H324" s="3"/>
      <c r="I324" s="3"/>
      <c r="J324" s="18"/>
    </row>
    <row r="325" spans="2:10" s="4" customFormat="1">
      <c r="B325" s="2"/>
      <c r="C325" s="68"/>
      <c r="D325" s="1"/>
      <c r="E325" s="1"/>
      <c r="F325" s="18"/>
      <c r="G325" s="18"/>
      <c r="H325" s="3"/>
      <c r="I325" s="3"/>
      <c r="J325" s="18"/>
    </row>
    <row r="326" spans="2:10" s="4" customFormat="1">
      <c r="B326" s="2"/>
      <c r="C326" s="68"/>
      <c r="D326" s="1"/>
      <c r="E326" s="1"/>
      <c r="F326" s="18"/>
      <c r="G326" s="18"/>
      <c r="H326" s="3"/>
      <c r="I326" s="3"/>
      <c r="J326" s="18"/>
    </row>
    <row r="327" spans="2:10" s="4" customFormat="1">
      <c r="B327" s="2"/>
      <c r="C327" s="68"/>
      <c r="D327" s="1"/>
      <c r="E327" s="1"/>
      <c r="F327" s="18"/>
      <c r="G327" s="18"/>
      <c r="H327" s="3"/>
      <c r="I327" s="3"/>
      <c r="J327" s="18"/>
    </row>
    <row r="328" spans="2:10" s="4" customFormat="1">
      <c r="B328" s="2"/>
      <c r="C328" s="68"/>
      <c r="D328" s="1"/>
      <c r="E328" s="1"/>
      <c r="F328" s="18"/>
      <c r="G328" s="18"/>
      <c r="H328" s="3"/>
      <c r="I328" s="3"/>
      <c r="J328" s="18"/>
    </row>
    <row r="329" spans="2:10" s="4" customFormat="1">
      <c r="B329" s="2"/>
      <c r="C329" s="68"/>
      <c r="D329" s="1"/>
      <c r="E329" s="1"/>
      <c r="F329" s="18"/>
      <c r="G329" s="18"/>
      <c r="H329" s="3"/>
      <c r="I329" s="3"/>
      <c r="J329" s="18"/>
    </row>
    <row r="330" spans="2:10" s="4" customFormat="1">
      <c r="B330" s="2"/>
      <c r="C330" s="68"/>
      <c r="D330" s="1"/>
      <c r="E330" s="1"/>
      <c r="F330" s="18"/>
      <c r="G330" s="18"/>
      <c r="H330" s="3"/>
      <c r="I330" s="3"/>
      <c r="J330" s="18"/>
    </row>
    <row r="331" spans="2:10" s="4" customFormat="1">
      <c r="B331" s="2"/>
      <c r="C331" s="68"/>
      <c r="D331" s="1"/>
      <c r="E331" s="1"/>
      <c r="F331" s="18"/>
      <c r="G331" s="18"/>
      <c r="H331" s="3"/>
      <c r="I331" s="3"/>
      <c r="J331" s="18"/>
    </row>
    <row r="332" spans="2:10" s="4" customFormat="1">
      <c r="B332" s="2"/>
      <c r="C332" s="68"/>
      <c r="D332" s="1"/>
      <c r="E332" s="1"/>
      <c r="F332" s="18"/>
      <c r="G332" s="18"/>
      <c r="H332" s="3"/>
      <c r="I332" s="3"/>
      <c r="J332" s="18"/>
    </row>
    <row r="333" spans="2:10" s="4" customFormat="1">
      <c r="B333" s="2"/>
      <c r="C333" s="68"/>
      <c r="D333" s="1"/>
      <c r="E333" s="1"/>
      <c r="F333" s="18"/>
      <c r="G333" s="18"/>
      <c r="H333" s="3"/>
      <c r="I333" s="3"/>
      <c r="J333" s="18"/>
    </row>
    <row r="334" spans="2:10" s="4" customFormat="1">
      <c r="B334" s="2"/>
      <c r="C334" s="68"/>
      <c r="D334" s="1"/>
      <c r="E334" s="1"/>
      <c r="F334" s="18"/>
      <c r="G334" s="18"/>
      <c r="H334" s="3"/>
      <c r="I334" s="3"/>
      <c r="J334" s="18"/>
    </row>
    <row r="335" spans="2:10" s="4" customFormat="1">
      <c r="B335" s="2"/>
      <c r="C335" s="68"/>
      <c r="D335" s="1"/>
      <c r="E335" s="1"/>
      <c r="F335" s="18"/>
      <c r="G335" s="18"/>
      <c r="H335" s="3"/>
      <c r="I335" s="3"/>
      <c r="J335" s="18"/>
    </row>
    <row r="336" spans="2:10" s="4" customFormat="1">
      <c r="B336" s="2"/>
      <c r="C336" s="68"/>
      <c r="D336" s="1"/>
      <c r="E336" s="1"/>
      <c r="F336" s="18"/>
      <c r="G336" s="18"/>
      <c r="H336" s="3"/>
      <c r="I336" s="3"/>
      <c r="J336" s="18"/>
    </row>
    <row r="337" spans="2:10" s="4" customFormat="1">
      <c r="B337" s="2"/>
      <c r="C337" s="68"/>
      <c r="D337" s="1"/>
      <c r="E337" s="1"/>
      <c r="F337" s="18"/>
      <c r="G337" s="18"/>
      <c r="H337" s="3"/>
      <c r="I337" s="3"/>
      <c r="J337" s="18"/>
    </row>
    <row r="338" spans="2:10" s="4" customFormat="1">
      <c r="B338" s="2"/>
      <c r="C338" s="68"/>
      <c r="D338" s="1"/>
      <c r="E338" s="1"/>
      <c r="F338" s="18"/>
      <c r="G338" s="18"/>
      <c r="H338" s="3"/>
      <c r="I338" s="3"/>
      <c r="J338" s="18"/>
    </row>
    <row r="339" spans="2:10" s="4" customFormat="1">
      <c r="B339" s="2"/>
      <c r="C339" s="68"/>
      <c r="D339" s="1"/>
      <c r="E339" s="1"/>
      <c r="F339" s="18"/>
      <c r="G339" s="18"/>
      <c r="H339" s="3"/>
      <c r="I339" s="3"/>
      <c r="J339" s="18"/>
    </row>
    <row r="340" spans="2:10" s="4" customFormat="1">
      <c r="B340" s="2"/>
      <c r="C340" s="68"/>
      <c r="D340" s="1"/>
      <c r="E340" s="1"/>
      <c r="F340" s="18"/>
      <c r="G340" s="18"/>
      <c r="H340" s="3"/>
      <c r="I340" s="3"/>
      <c r="J340" s="18"/>
    </row>
    <row r="341" spans="2:10" s="4" customFormat="1">
      <c r="B341" s="2"/>
      <c r="C341" s="68"/>
      <c r="D341" s="1"/>
      <c r="E341" s="1"/>
      <c r="F341" s="18"/>
      <c r="G341" s="18"/>
      <c r="H341" s="3"/>
      <c r="I341" s="3"/>
      <c r="J341" s="18"/>
    </row>
    <row r="342" spans="2:10" s="4" customFormat="1">
      <c r="B342" s="2"/>
      <c r="C342" s="68"/>
      <c r="D342" s="1"/>
      <c r="E342" s="1"/>
      <c r="F342" s="18"/>
      <c r="G342" s="18"/>
      <c r="H342" s="3"/>
      <c r="I342" s="3"/>
      <c r="J342" s="18"/>
    </row>
    <row r="343" spans="2:10" s="4" customFormat="1">
      <c r="B343" s="2"/>
      <c r="C343" s="68"/>
      <c r="D343" s="1"/>
      <c r="E343" s="1"/>
      <c r="F343" s="18"/>
      <c r="G343" s="18"/>
      <c r="H343" s="3"/>
      <c r="I343" s="3"/>
      <c r="J343" s="18"/>
    </row>
    <row r="344" spans="2:10" s="4" customFormat="1">
      <c r="B344" s="2"/>
      <c r="C344" s="68"/>
      <c r="D344" s="1"/>
      <c r="E344" s="1"/>
      <c r="F344" s="18"/>
      <c r="G344" s="18"/>
      <c r="H344" s="3"/>
      <c r="I344" s="3"/>
      <c r="J344" s="18"/>
    </row>
    <row r="345" spans="2:10" s="4" customFormat="1">
      <c r="B345" s="2"/>
      <c r="C345" s="68"/>
      <c r="D345" s="1"/>
      <c r="E345" s="1"/>
      <c r="F345" s="18"/>
      <c r="G345" s="18"/>
      <c r="H345" s="3"/>
      <c r="I345" s="3"/>
      <c r="J345" s="18"/>
    </row>
    <row r="346" spans="2:10" s="4" customFormat="1">
      <c r="B346" s="2"/>
      <c r="C346" s="68"/>
      <c r="D346" s="1"/>
      <c r="E346" s="1"/>
      <c r="F346" s="18"/>
      <c r="G346" s="18"/>
      <c r="H346" s="3"/>
      <c r="I346" s="3"/>
      <c r="J346" s="18"/>
    </row>
    <row r="347" spans="2:10" s="4" customFormat="1">
      <c r="B347" s="2"/>
      <c r="C347" s="68"/>
      <c r="D347" s="1"/>
      <c r="E347" s="1"/>
      <c r="F347" s="18"/>
      <c r="G347" s="18"/>
      <c r="H347" s="3"/>
      <c r="I347" s="3"/>
      <c r="J347" s="18"/>
    </row>
    <row r="348" spans="2:10" s="4" customFormat="1">
      <c r="B348" s="2"/>
      <c r="C348" s="68"/>
      <c r="D348" s="1"/>
      <c r="E348" s="1"/>
      <c r="F348" s="18"/>
      <c r="G348" s="18"/>
      <c r="H348" s="3"/>
      <c r="I348" s="3"/>
      <c r="J348" s="18"/>
    </row>
    <row r="349" spans="2:10" s="4" customFormat="1">
      <c r="B349" s="2"/>
      <c r="C349" s="68"/>
      <c r="D349" s="1"/>
      <c r="E349" s="1"/>
      <c r="F349" s="18"/>
      <c r="G349" s="18"/>
      <c r="H349" s="3"/>
      <c r="I349" s="3"/>
      <c r="J349" s="18"/>
    </row>
    <row r="350" spans="2:10" s="4" customFormat="1">
      <c r="B350" s="2"/>
      <c r="C350" s="68"/>
      <c r="D350" s="1"/>
      <c r="E350" s="1"/>
      <c r="F350" s="18"/>
      <c r="G350" s="18"/>
      <c r="H350" s="3"/>
      <c r="I350" s="3"/>
      <c r="J350" s="18"/>
    </row>
    <row r="351" spans="2:10" s="4" customFormat="1">
      <c r="B351" s="2"/>
      <c r="C351" s="68"/>
      <c r="D351" s="1"/>
      <c r="E351" s="1"/>
      <c r="F351" s="18"/>
      <c r="G351" s="18"/>
      <c r="H351" s="3"/>
      <c r="I351" s="3"/>
      <c r="J351" s="18"/>
    </row>
    <row r="352" spans="2:10" s="4" customFormat="1">
      <c r="B352" s="2"/>
      <c r="C352" s="68"/>
      <c r="D352" s="1"/>
      <c r="E352" s="1"/>
      <c r="F352" s="18"/>
      <c r="G352" s="18"/>
      <c r="H352" s="3"/>
      <c r="I352" s="3"/>
      <c r="J352" s="18"/>
    </row>
    <row r="353" spans="2:10" s="4" customFormat="1">
      <c r="B353" s="2"/>
      <c r="C353" s="68"/>
      <c r="D353" s="1"/>
      <c r="E353" s="1"/>
      <c r="F353" s="18"/>
      <c r="G353" s="18"/>
      <c r="H353" s="3"/>
      <c r="I353" s="3"/>
      <c r="J353" s="18"/>
    </row>
    <row r="354" spans="2:10" s="4" customFormat="1">
      <c r="B354" s="2"/>
      <c r="C354" s="68"/>
      <c r="D354" s="1"/>
      <c r="E354" s="1"/>
      <c r="F354" s="18"/>
      <c r="G354" s="18"/>
      <c r="H354" s="3"/>
      <c r="I354" s="3"/>
      <c r="J354" s="18"/>
    </row>
    <row r="355" spans="2:10" s="4" customFormat="1">
      <c r="B355" s="2"/>
      <c r="C355" s="68"/>
      <c r="D355" s="1"/>
      <c r="E355" s="1"/>
      <c r="F355" s="18"/>
      <c r="G355" s="18"/>
      <c r="H355" s="3"/>
      <c r="I355" s="3"/>
      <c r="J355" s="18"/>
    </row>
    <row r="356" spans="2:10" s="4" customFormat="1">
      <c r="B356" s="2"/>
      <c r="C356" s="68"/>
      <c r="D356" s="1"/>
      <c r="E356" s="1"/>
      <c r="F356" s="18"/>
      <c r="G356" s="18"/>
      <c r="H356" s="3"/>
      <c r="I356" s="3"/>
      <c r="J356" s="18"/>
    </row>
    <row r="357" spans="2:10" s="4" customFormat="1">
      <c r="B357" s="2"/>
      <c r="C357" s="68"/>
      <c r="D357" s="1"/>
      <c r="E357" s="1"/>
      <c r="F357" s="18"/>
      <c r="G357" s="18"/>
      <c r="H357" s="3"/>
      <c r="I357" s="3"/>
      <c r="J357" s="18"/>
    </row>
    <row r="358" spans="2:10" s="4" customFormat="1">
      <c r="B358" s="2"/>
      <c r="C358" s="68"/>
      <c r="D358" s="1"/>
      <c r="E358" s="1"/>
      <c r="F358" s="18"/>
      <c r="G358" s="18"/>
      <c r="H358" s="3"/>
      <c r="I358" s="3"/>
      <c r="J358" s="18"/>
    </row>
    <row r="359" spans="2:10" s="4" customFormat="1">
      <c r="B359" s="2"/>
      <c r="C359" s="68"/>
      <c r="D359" s="1"/>
      <c r="E359" s="1"/>
      <c r="F359" s="18"/>
      <c r="G359" s="18"/>
      <c r="H359" s="3"/>
      <c r="I359" s="3"/>
      <c r="J359" s="18"/>
    </row>
    <row r="360" spans="2:10" s="4" customFormat="1">
      <c r="B360" s="2"/>
      <c r="C360" s="68"/>
      <c r="D360" s="1"/>
      <c r="E360" s="1"/>
      <c r="F360" s="18"/>
      <c r="G360" s="18"/>
      <c r="H360" s="3"/>
      <c r="I360" s="3"/>
      <c r="J360" s="18"/>
    </row>
    <row r="361" spans="2:10" s="4" customFormat="1">
      <c r="B361" s="2"/>
      <c r="C361" s="68"/>
      <c r="D361" s="1"/>
      <c r="E361" s="1"/>
      <c r="F361" s="18"/>
      <c r="G361" s="18"/>
      <c r="H361" s="3"/>
      <c r="I361" s="3"/>
      <c r="J361" s="18"/>
    </row>
    <row r="362" spans="2:10" s="4" customFormat="1">
      <c r="B362" s="2"/>
      <c r="C362" s="68"/>
      <c r="D362" s="1"/>
      <c r="E362" s="1"/>
      <c r="F362" s="18"/>
      <c r="G362" s="18"/>
      <c r="H362" s="3"/>
      <c r="I362" s="3"/>
      <c r="J362" s="18"/>
    </row>
    <row r="363" spans="2:10" s="4" customFormat="1">
      <c r="B363" s="2"/>
      <c r="C363" s="68"/>
      <c r="D363" s="1"/>
      <c r="E363" s="1"/>
      <c r="F363" s="18"/>
      <c r="G363" s="18"/>
      <c r="H363" s="3"/>
      <c r="I363" s="3"/>
      <c r="J363" s="18"/>
    </row>
    <row r="364" spans="2:10" s="4" customFormat="1">
      <c r="B364" s="2"/>
      <c r="C364" s="68"/>
      <c r="D364" s="1"/>
      <c r="E364" s="1"/>
      <c r="F364" s="18"/>
      <c r="G364" s="18"/>
      <c r="H364" s="3"/>
      <c r="I364" s="3"/>
      <c r="J364" s="18"/>
    </row>
    <row r="365" spans="2:10" s="4" customFormat="1">
      <c r="B365" s="2"/>
      <c r="C365" s="68"/>
      <c r="D365" s="1"/>
      <c r="E365" s="1"/>
      <c r="F365" s="18"/>
      <c r="G365" s="18"/>
      <c r="H365" s="3"/>
      <c r="I365" s="3"/>
      <c r="J365" s="18"/>
    </row>
    <row r="366" spans="2:10" s="4" customFormat="1">
      <c r="B366" s="2"/>
      <c r="C366" s="68"/>
      <c r="D366" s="1"/>
      <c r="E366" s="1"/>
      <c r="F366" s="18"/>
      <c r="G366" s="18"/>
      <c r="H366" s="3"/>
      <c r="I366" s="3"/>
      <c r="J366" s="18"/>
    </row>
    <row r="367" spans="2:10" s="4" customFormat="1">
      <c r="B367" s="2"/>
      <c r="C367" s="68"/>
      <c r="D367" s="1"/>
      <c r="E367" s="1"/>
      <c r="F367" s="18"/>
      <c r="G367" s="18"/>
      <c r="H367" s="3"/>
      <c r="I367" s="3"/>
      <c r="J367" s="18"/>
    </row>
    <row r="368" spans="2:10" s="4" customFormat="1">
      <c r="B368" s="2"/>
      <c r="C368" s="68"/>
      <c r="D368" s="1"/>
      <c r="E368" s="1"/>
      <c r="F368" s="18"/>
      <c r="G368" s="18"/>
      <c r="H368" s="3"/>
      <c r="I368" s="3"/>
      <c r="J368" s="18"/>
    </row>
    <row r="369" spans="2:10" s="4" customFormat="1">
      <c r="B369" s="2"/>
      <c r="C369" s="68"/>
      <c r="D369" s="1"/>
      <c r="E369" s="1"/>
      <c r="F369" s="18"/>
      <c r="G369" s="18"/>
      <c r="H369" s="3"/>
      <c r="I369" s="3"/>
      <c r="J369" s="18"/>
    </row>
    <row r="370" spans="2:10" s="4" customFormat="1">
      <c r="B370" s="2"/>
      <c r="C370" s="68"/>
      <c r="D370" s="1"/>
      <c r="E370" s="1"/>
      <c r="F370" s="18"/>
      <c r="G370" s="18"/>
      <c r="H370" s="3"/>
      <c r="I370" s="3"/>
      <c r="J370" s="18"/>
    </row>
    <row r="371" spans="2:10" s="4" customFormat="1">
      <c r="B371" s="2"/>
      <c r="C371" s="68"/>
      <c r="D371" s="1"/>
      <c r="E371" s="1"/>
      <c r="F371" s="18"/>
      <c r="G371" s="18"/>
      <c r="H371" s="3"/>
      <c r="I371" s="3"/>
      <c r="J371" s="18"/>
    </row>
    <row r="372" spans="2:10" s="4" customFormat="1">
      <c r="B372" s="2"/>
      <c r="C372" s="68"/>
      <c r="D372" s="1"/>
      <c r="E372" s="1"/>
      <c r="F372" s="18"/>
      <c r="G372" s="18"/>
      <c r="H372" s="3"/>
      <c r="I372" s="3"/>
      <c r="J372" s="18"/>
    </row>
    <row r="373" spans="2:10" s="4" customFormat="1">
      <c r="B373" s="2"/>
      <c r="C373" s="68"/>
      <c r="D373" s="1"/>
      <c r="E373" s="1"/>
      <c r="F373" s="18"/>
      <c r="G373" s="18"/>
      <c r="H373" s="3"/>
      <c r="I373" s="3"/>
      <c r="J373" s="18"/>
    </row>
    <row r="374" spans="2:10" s="4" customFormat="1">
      <c r="B374" s="2"/>
      <c r="C374" s="68"/>
      <c r="D374" s="1"/>
      <c r="E374" s="1"/>
      <c r="F374" s="18"/>
      <c r="G374" s="18"/>
      <c r="H374" s="3"/>
      <c r="I374" s="3"/>
      <c r="J374" s="18"/>
    </row>
    <row r="375" spans="2:10" s="4" customFormat="1">
      <c r="B375" s="2"/>
      <c r="C375" s="68"/>
      <c r="D375" s="1"/>
      <c r="E375" s="1"/>
      <c r="F375" s="18"/>
      <c r="G375" s="18"/>
      <c r="H375" s="3"/>
      <c r="I375" s="3"/>
      <c r="J375" s="18"/>
    </row>
    <row r="376" spans="2:10" s="4" customFormat="1">
      <c r="B376" s="2"/>
      <c r="C376" s="68"/>
      <c r="D376" s="1"/>
      <c r="E376" s="1"/>
      <c r="F376" s="18"/>
      <c r="G376" s="18"/>
      <c r="H376" s="3"/>
      <c r="I376" s="3"/>
      <c r="J376" s="18"/>
    </row>
    <row r="377" spans="2:10" s="4" customFormat="1">
      <c r="B377" s="2"/>
      <c r="C377" s="68"/>
      <c r="D377" s="1"/>
      <c r="E377" s="1"/>
      <c r="F377" s="18"/>
      <c r="G377" s="18"/>
      <c r="H377" s="3"/>
      <c r="I377" s="3"/>
      <c r="J377" s="18"/>
    </row>
    <row r="378" spans="2:10" s="4" customFormat="1">
      <c r="B378" s="2"/>
      <c r="C378" s="68"/>
      <c r="D378" s="1"/>
      <c r="E378" s="1"/>
      <c r="F378" s="18"/>
      <c r="G378" s="18"/>
      <c r="H378" s="3"/>
      <c r="I378" s="3"/>
      <c r="J378" s="18"/>
    </row>
    <row r="379" spans="2:10" s="4" customFormat="1">
      <c r="B379" s="2"/>
      <c r="C379" s="68"/>
      <c r="D379" s="1"/>
      <c r="E379" s="1"/>
      <c r="F379" s="18"/>
      <c r="G379" s="18"/>
      <c r="H379" s="3"/>
      <c r="I379" s="3"/>
      <c r="J379" s="18"/>
    </row>
    <row r="380" spans="2:10" s="4" customFormat="1">
      <c r="B380" s="2"/>
      <c r="C380" s="68"/>
      <c r="D380" s="1"/>
      <c r="E380" s="1"/>
      <c r="F380" s="18"/>
      <c r="G380" s="18"/>
      <c r="H380" s="3"/>
      <c r="I380" s="3"/>
      <c r="J380" s="18"/>
    </row>
    <row r="381" spans="2:10" s="4" customFormat="1">
      <c r="B381" s="2"/>
      <c r="C381" s="68"/>
      <c r="D381" s="1"/>
      <c r="E381" s="1"/>
      <c r="F381" s="18"/>
      <c r="G381" s="18"/>
      <c r="H381" s="3"/>
      <c r="I381" s="3"/>
      <c r="J381" s="18"/>
    </row>
    <row r="382" spans="2:10" s="4" customFormat="1">
      <c r="B382" s="2"/>
      <c r="C382" s="68"/>
      <c r="D382" s="1"/>
      <c r="E382" s="1"/>
      <c r="F382" s="18"/>
      <c r="G382" s="18"/>
      <c r="H382" s="3"/>
      <c r="I382" s="3"/>
      <c r="J382" s="18"/>
    </row>
    <row r="383" spans="2:10" s="4" customFormat="1">
      <c r="B383" s="2"/>
      <c r="C383" s="1"/>
      <c r="D383" s="1"/>
      <c r="E383" s="1"/>
      <c r="F383" s="18"/>
      <c r="G383" s="18"/>
      <c r="H383" s="3"/>
      <c r="I383" s="3"/>
      <c r="J383" s="18"/>
    </row>
    <row r="384" spans="2:10" s="4" customFormat="1">
      <c r="B384" s="2"/>
      <c r="C384" s="1"/>
      <c r="D384" s="1"/>
      <c r="E384" s="1"/>
      <c r="F384" s="18"/>
      <c r="G384" s="18"/>
      <c r="H384" s="3"/>
      <c r="I384" s="3"/>
      <c r="J384" s="18"/>
    </row>
    <row r="385" spans="2:10" s="4" customFormat="1">
      <c r="B385" s="2"/>
      <c r="C385" s="1"/>
      <c r="D385" s="1"/>
      <c r="E385" s="1"/>
      <c r="F385" s="18"/>
      <c r="G385" s="18"/>
      <c r="H385" s="3"/>
      <c r="I385" s="3"/>
      <c r="J385" s="18"/>
    </row>
    <row r="386" spans="2:10" s="4" customFormat="1">
      <c r="B386" s="2"/>
      <c r="C386" s="1"/>
      <c r="D386" s="1"/>
      <c r="E386" s="1"/>
      <c r="F386" s="18"/>
      <c r="G386" s="18"/>
      <c r="H386" s="3"/>
      <c r="I386" s="3"/>
      <c r="J386" s="18"/>
    </row>
  </sheetData>
  <mergeCells count="1">
    <mergeCell ref="C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NOU 9 mio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</dc:creator>
  <cp:lastModifiedBy>radu</cp:lastModifiedBy>
  <dcterms:created xsi:type="dcterms:W3CDTF">2020-07-24T14:10:29Z</dcterms:created>
  <dcterms:modified xsi:type="dcterms:W3CDTF">2020-08-12T06:05:28Z</dcterms:modified>
</cp:coreProperties>
</file>